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2/"/>
    </mc:Choice>
  </mc:AlternateContent>
  <xr:revisionPtr revIDLastSave="0" documentId="13_ncr:1_{35EFCD85-D76F-3045-9286-CA7E78BA6B12}" xr6:coauthVersionLast="47" xr6:coauthVersionMax="47" xr10:uidLastSave="{00000000-0000-0000-0000-000000000000}"/>
  <bookViews>
    <workbookView xWindow="0" yWindow="500" windowWidth="28800" windowHeight="16360" xr2:uid="{FCFB23FB-ADB1-624C-8C4C-11FC387B9F13}"/>
  </bookViews>
  <sheets>
    <sheet name="RESUMEN" sheetId="3" r:id="rId1"/>
    <sheet name="CALIZAS" sheetId="15" r:id="rId2"/>
    <sheet name="ARCILLAS" sheetId="10" r:id="rId3"/>
    <sheet name="ROCAS ORNAMENTALES" sheetId="11" r:id="rId4"/>
    <sheet name="NO METALICOS USO INDUSTRIAL" sheetId="12" r:id="rId5"/>
    <sheet name="MINERALES METÁLICOS" sheetId="14" r:id="rId6"/>
  </sheets>
  <definedNames>
    <definedName name="_xlnm._FilterDatabase" localSheetId="2" hidden="1">ARCILLAS!$B$12:$J$124</definedName>
    <definedName name="_xlnm._FilterDatabase" localSheetId="1" hidden="1">CALIZAS!$B$12:$J$75</definedName>
    <definedName name="_xlnm._FilterDatabase" localSheetId="5" hidden="1">'MINERALES METÁLICOS'!$B$12:$K$16</definedName>
    <definedName name="_xlnm._FilterDatabase" localSheetId="4" hidden="1">'NO METALICOS USO INDUSTRIAL'!$B$12:$K$34</definedName>
    <definedName name="_xlnm._FilterDatabase" localSheetId="0" hidden="1">RESUMEN!$B$12:$I$65</definedName>
    <definedName name="_xlnm._FilterDatabase" localSheetId="3" hidden="1">'ROCAS ORNAMENTALES'!$B$12:$J$26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5" l="1"/>
  <c r="H76" i="15"/>
  <c r="I76" i="15"/>
  <c r="F76" i="15"/>
  <c r="J69" i="15"/>
  <c r="J70" i="15"/>
  <c r="J71" i="15"/>
  <c r="J72" i="15"/>
  <c r="J73" i="15"/>
  <c r="J74" i="15"/>
  <c r="J75" i="15"/>
  <c r="K14" i="14"/>
  <c r="K33" i="12"/>
  <c r="K27" i="12"/>
  <c r="K24" i="12"/>
  <c r="K14" i="12"/>
  <c r="K15" i="12"/>
  <c r="K16" i="12"/>
  <c r="K17" i="12"/>
  <c r="K18" i="12"/>
  <c r="K19" i="12"/>
  <c r="K20" i="12"/>
  <c r="K21" i="12"/>
  <c r="K22" i="12"/>
  <c r="K23" i="12"/>
  <c r="J21" i="11"/>
  <c r="J16" i="11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63" i="10"/>
  <c r="J45" i="10"/>
  <c r="J50" i="10"/>
  <c r="J51" i="10"/>
  <c r="J52" i="10"/>
  <c r="J53" i="10"/>
  <c r="J54" i="10"/>
  <c r="J56" i="10"/>
  <c r="J58" i="10"/>
  <c r="J59" i="10"/>
  <c r="J60" i="10"/>
  <c r="J61" i="10"/>
  <c r="J62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6" i="10"/>
  <c r="J47" i="10"/>
  <c r="J48" i="10"/>
  <c r="J49" i="10"/>
  <c r="J55" i="10"/>
  <c r="J57" i="10"/>
  <c r="J14" i="10"/>
  <c r="J17" i="15"/>
  <c r="J19" i="15"/>
  <c r="J25" i="15"/>
  <c r="J27" i="15"/>
  <c r="J33" i="15"/>
  <c r="J35" i="15"/>
  <c r="J41" i="15"/>
  <c r="J43" i="15"/>
  <c r="J49" i="15"/>
  <c r="J50" i="15"/>
  <c r="J51" i="15"/>
  <c r="J56" i="15"/>
  <c r="J57" i="15"/>
  <c r="J58" i="15"/>
  <c r="J59" i="15"/>
  <c r="J60" i="15"/>
  <c r="J62" i="15"/>
  <c r="J64" i="15"/>
  <c r="J65" i="15"/>
  <c r="J66" i="15"/>
  <c r="J67" i="15"/>
  <c r="J68" i="15"/>
  <c r="J14" i="15"/>
  <c r="J15" i="15"/>
  <c r="J16" i="15"/>
  <c r="J18" i="15"/>
  <c r="J20" i="15"/>
  <c r="J21" i="15"/>
  <c r="J22" i="15"/>
  <c r="J23" i="15"/>
  <c r="J24" i="15"/>
  <c r="J26" i="15"/>
  <c r="J28" i="15"/>
  <c r="J29" i="15"/>
  <c r="J30" i="15"/>
  <c r="J31" i="15"/>
  <c r="J32" i="15"/>
  <c r="J34" i="15"/>
  <c r="J36" i="15"/>
  <c r="J37" i="15"/>
  <c r="J38" i="15"/>
  <c r="J39" i="15"/>
  <c r="J40" i="15"/>
  <c r="J42" i="15"/>
  <c r="J44" i="15"/>
  <c r="J45" i="15"/>
  <c r="J46" i="15"/>
  <c r="J47" i="15"/>
  <c r="J48" i="15"/>
  <c r="J52" i="15"/>
  <c r="J53" i="15"/>
  <c r="J54" i="15"/>
  <c r="J55" i="15"/>
  <c r="J61" i="15"/>
  <c r="J63" i="15"/>
  <c r="I53" i="3"/>
  <c r="I54" i="3"/>
  <c r="I55" i="3"/>
  <c r="I56" i="3"/>
  <c r="I57" i="3"/>
  <c r="I58" i="3"/>
  <c r="I59" i="3"/>
  <c r="I60" i="3"/>
  <c r="I61" i="3"/>
  <c r="I62" i="3"/>
  <c r="I63" i="3"/>
  <c r="I64" i="3"/>
  <c r="I41" i="3"/>
  <c r="I42" i="3"/>
  <c r="I43" i="3"/>
  <c r="I44" i="3"/>
  <c r="I45" i="3"/>
  <c r="I46" i="3"/>
  <c r="I47" i="3"/>
  <c r="I48" i="3"/>
  <c r="I49" i="3"/>
  <c r="I50" i="3"/>
  <c r="I27" i="3"/>
  <c r="I28" i="3"/>
  <c r="I34" i="3"/>
  <c r="I35" i="3"/>
  <c r="I36" i="3"/>
  <c r="I37" i="3"/>
  <c r="I26" i="3"/>
  <c r="H23" i="3"/>
  <c r="G23" i="3"/>
  <c r="F23" i="3"/>
  <c r="E23" i="3"/>
  <c r="I19" i="3"/>
  <c r="I20" i="3"/>
  <c r="I21" i="3"/>
  <c r="I17" i="3"/>
  <c r="H15" i="3"/>
  <c r="G15" i="3"/>
  <c r="F15" i="3"/>
  <c r="E15" i="3"/>
  <c r="I14" i="3"/>
  <c r="J13" i="15" l="1"/>
  <c r="J76" i="15" s="1"/>
  <c r="I38" i="3"/>
  <c r="J17" i="14" l="1"/>
  <c r="I17" i="14"/>
  <c r="H17" i="14"/>
  <c r="G17" i="14"/>
  <c r="K16" i="14"/>
  <c r="K15" i="14"/>
  <c r="K13" i="14"/>
  <c r="K17" i="14" l="1"/>
  <c r="K34" i="12"/>
  <c r="K32" i="12"/>
  <c r="K31" i="12"/>
  <c r="K30" i="12"/>
  <c r="K29" i="12"/>
  <c r="K28" i="12"/>
  <c r="K26" i="12"/>
  <c r="K13" i="12" l="1"/>
  <c r="J35" i="12"/>
  <c r="I35" i="12"/>
  <c r="H35" i="12"/>
  <c r="K25" i="12"/>
  <c r="J20" i="11"/>
  <c r="J22" i="11"/>
  <c r="I27" i="11"/>
  <c r="H27" i="11"/>
  <c r="G27" i="11"/>
  <c r="J26" i="11"/>
  <c r="J25" i="11"/>
  <c r="J24" i="11"/>
  <c r="J23" i="11"/>
  <c r="J19" i="11"/>
  <c r="J18" i="11"/>
  <c r="J15" i="11"/>
  <c r="J14" i="11"/>
  <c r="J13" i="11"/>
  <c r="G35" i="12" l="1"/>
  <c r="K35" i="12"/>
  <c r="F27" i="11"/>
  <c r="J17" i="11"/>
  <c r="J27" i="11" s="1"/>
  <c r="J69" i="10"/>
  <c r="J65" i="10"/>
  <c r="J66" i="10"/>
  <c r="J67" i="10"/>
  <c r="J68" i="10"/>
  <c r="J64" i="10"/>
  <c r="J19" i="10"/>
  <c r="J16" i="10"/>
  <c r="J17" i="10"/>
  <c r="J18" i="10"/>
  <c r="J15" i="10"/>
  <c r="J13" i="10"/>
  <c r="J125" i="10" l="1"/>
  <c r="I125" i="10"/>
  <c r="H125" i="10"/>
  <c r="G125" i="10"/>
  <c r="F125" i="10"/>
  <c r="H65" i="3"/>
  <c r="G65" i="3"/>
  <c r="F65" i="3"/>
  <c r="E65" i="3"/>
  <c r="I52" i="3"/>
  <c r="I65" i="3" s="1"/>
  <c r="H51" i="3"/>
  <c r="G51" i="3"/>
  <c r="F51" i="3"/>
  <c r="E51" i="3"/>
  <c r="I39" i="3"/>
  <c r="I51" i="3" s="1"/>
  <c r="H38" i="3"/>
  <c r="G38" i="3"/>
  <c r="F38" i="3"/>
  <c r="E38" i="3"/>
  <c r="I22" i="3" l="1"/>
  <c r="I23" i="3" s="1"/>
  <c r="I13" i="3" l="1"/>
  <c r="I15" i="3" s="1"/>
</calcChain>
</file>

<file path=xl/sharedStrings.xml><?xml version="1.0" encoding="utf-8"?>
<sst xmlns="http://schemas.openxmlformats.org/spreadsheetml/2006/main" count="1214" uniqueCount="415">
  <si>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</si>
  <si>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</si>
  <si>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</si>
  <si>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</si>
  <si>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</si>
  <si>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</si>
  <si>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</si>
  <si>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</si>
  <si>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</si>
  <si>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</si>
  <si>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</si>
  <si>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Antioquia</t>
  </si>
  <si>
    <t>CÓDIGO DANE MUNICIPIO</t>
  </si>
  <si>
    <t>Chivata</t>
  </si>
  <si>
    <t>Corrales</t>
  </si>
  <si>
    <t>Sogamoso</t>
  </si>
  <si>
    <t>Tasco</t>
  </si>
  <si>
    <t>Tunja</t>
  </si>
  <si>
    <t>Tuta</t>
  </si>
  <si>
    <t>Boyaca</t>
  </si>
  <si>
    <t>Cauca</t>
  </si>
  <si>
    <t>Cesar</t>
  </si>
  <si>
    <t>Cogua</t>
  </si>
  <si>
    <t>Guatavita</t>
  </si>
  <si>
    <t>Lenguazaque</t>
  </si>
  <si>
    <t>Tausa</t>
  </si>
  <si>
    <t>Zipaquira</t>
  </si>
  <si>
    <t>Cundinamarca</t>
  </si>
  <si>
    <t>La Guajira</t>
  </si>
  <si>
    <t>Albania - La Guajira</t>
  </si>
  <si>
    <t>Bochalema</t>
  </si>
  <si>
    <t>Cucuta</t>
  </si>
  <si>
    <t>El Zulia</t>
  </si>
  <si>
    <t>Los Patios</t>
  </si>
  <si>
    <t>San Cayetano - Norte de Santander</t>
  </si>
  <si>
    <t>Sardinata</t>
  </si>
  <si>
    <t>Norte de Santander</t>
  </si>
  <si>
    <t>Santander</t>
  </si>
  <si>
    <t>Valle del Cauca</t>
  </si>
  <si>
    <t>TOTALES</t>
  </si>
  <si>
    <t>Cordoba</t>
  </si>
  <si>
    <t xml:space="preserve">Notas: </t>
  </si>
  <si>
    <t xml:space="preserve">* La información presentada aquí no corresponde a la producción total de minerales explotados a la fecha de corte. </t>
  </si>
  <si>
    <t>Planeta Rica</t>
  </si>
  <si>
    <t>Amalfi</t>
  </si>
  <si>
    <t>Maceo</t>
  </si>
  <si>
    <t>Puerto Nare</t>
  </si>
  <si>
    <t>Valparaiso - Antioquia</t>
  </si>
  <si>
    <t>Caldas</t>
  </si>
  <si>
    <t>Supia</t>
  </si>
  <si>
    <t>Victoria</t>
  </si>
  <si>
    <t>Huila</t>
  </si>
  <si>
    <t>Aipe</t>
  </si>
  <si>
    <t>Campoalegre</t>
  </si>
  <si>
    <t>Palermo</t>
  </si>
  <si>
    <t>Nariño</t>
  </si>
  <si>
    <t>Sucre</t>
  </si>
  <si>
    <t>Tolima</t>
  </si>
  <si>
    <t>Rionegro - Santander</t>
  </si>
  <si>
    <t>TOTAL ORO AÑO 2022</t>
  </si>
  <si>
    <t>Los Santos</t>
  </si>
  <si>
    <t>Villanueva - Santander</t>
  </si>
  <si>
    <t>MINERAL</t>
  </si>
  <si>
    <t>CLASIFICACIÓN MINERAL</t>
  </si>
  <si>
    <t>UNIDAD DE MEDIDA</t>
  </si>
  <si>
    <t>Toneladas (tn)</t>
  </si>
  <si>
    <t>SUBTOTAL Sal</t>
  </si>
  <si>
    <t>Puerto Triunfo</t>
  </si>
  <si>
    <t>San Carlos - Antioquia</t>
  </si>
  <si>
    <t>Sonson</t>
  </si>
  <si>
    <t>Luruaco</t>
  </si>
  <si>
    <t>Puerto Colombia</t>
  </si>
  <si>
    <t>Atlántico</t>
  </si>
  <si>
    <t>San Juan Nepomuceno</t>
  </si>
  <si>
    <t>Turbaco</t>
  </si>
  <si>
    <t>Turbana</t>
  </si>
  <si>
    <t>Chitaraque</t>
  </si>
  <si>
    <t>Duitama</t>
  </si>
  <si>
    <t>Firavitoba</t>
  </si>
  <si>
    <t>Moniquira</t>
  </si>
  <si>
    <t>Nobsa</t>
  </si>
  <si>
    <t>Pesca</t>
  </si>
  <si>
    <t>Rondon</t>
  </si>
  <si>
    <t>Tibasosa</t>
  </si>
  <si>
    <t>Villa de Leyva</t>
  </si>
  <si>
    <t>Toribio</t>
  </si>
  <si>
    <t>Bosconia</t>
  </si>
  <si>
    <t>Curumani</t>
  </si>
  <si>
    <t>Manaure - Cesar</t>
  </si>
  <si>
    <t>Valledupar</t>
  </si>
  <si>
    <t>Momil</t>
  </si>
  <si>
    <t>Monteria</t>
  </si>
  <si>
    <t>Santa Maria - Huila</t>
  </si>
  <si>
    <t>Magdalena</t>
  </si>
  <si>
    <t>El Dorado</t>
  </si>
  <si>
    <t>Meta</t>
  </si>
  <si>
    <t>Villa del Rosario</t>
  </si>
  <si>
    <t>Barichara</t>
  </si>
  <si>
    <t>Curiti</t>
  </si>
  <si>
    <t>La Belleza</t>
  </si>
  <si>
    <t>Malaga</t>
  </si>
  <si>
    <t>Oiba</t>
  </si>
  <si>
    <t>Pinchote</t>
  </si>
  <si>
    <t>Socorro</t>
  </si>
  <si>
    <t>Sucre - Santander</t>
  </si>
  <si>
    <t>Tolu Viejo</t>
  </si>
  <si>
    <t>San Luis - Tolima</t>
  </si>
  <si>
    <t>Valle de San Juan</t>
  </si>
  <si>
    <t>Vijes</t>
  </si>
  <si>
    <t>Yumbo</t>
  </si>
  <si>
    <t>Cartagena</t>
  </si>
  <si>
    <t>Arcillas Caoliniticas</t>
  </si>
  <si>
    <t>La Union - Antioquia</t>
  </si>
  <si>
    <t>Santander de Quilichao</t>
  </si>
  <si>
    <t>Riofrio</t>
  </si>
  <si>
    <t>Arcillas Cerámicas</t>
  </si>
  <si>
    <t>Abejorral</t>
  </si>
  <si>
    <t>Angelopolis</t>
  </si>
  <si>
    <t>Rionegro - Antioquia</t>
  </si>
  <si>
    <t>Barranquilla</t>
  </si>
  <si>
    <t>Tubara</t>
  </si>
  <si>
    <t>Bogota, D.C.</t>
  </si>
  <si>
    <t>Arcabuco</t>
  </si>
  <si>
    <t>Gachantiva</t>
  </si>
  <si>
    <t>Sachica</t>
  </si>
  <si>
    <t>Sotaquira</t>
  </si>
  <si>
    <t>Aguadas</t>
  </si>
  <si>
    <t>Guachene</t>
  </si>
  <si>
    <t>Villa Rica</t>
  </si>
  <si>
    <t>La Apartada</t>
  </si>
  <si>
    <t>Girardot</t>
  </si>
  <si>
    <t>Guasca</t>
  </si>
  <si>
    <t>Nemocon</t>
  </si>
  <si>
    <t>San Cayetano - Cundinamarca</t>
  </si>
  <si>
    <t>Soacha</t>
  </si>
  <si>
    <t>Altamira</t>
  </si>
  <si>
    <t>Cumaral</t>
  </si>
  <si>
    <t>Pasto</t>
  </si>
  <si>
    <t>Barrancabermeja</t>
  </si>
  <si>
    <t>Giron</t>
  </si>
  <si>
    <t>San Gil</t>
  </si>
  <si>
    <t>Villarrica</t>
  </si>
  <si>
    <t>Caicedonia</t>
  </si>
  <si>
    <t>Arcillas Ferruginosas</t>
  </si>
  <si>
    <t>Oicata</t>
  </si>
  <si>
    <t>Santa Marta</t>
  </si>
  <si>
    <t>Neira</t>
  </si>
  <si>
    <t>Agua de Dios</t>
  </si>
  <si>
    <t>Mosquera - Cundinamarca</t>
  </si>
  <si>
    <t>Ricaurte - Cundinamarca</t>
  </si>
  <si>
    <t>Simijaca</t>
  </si>
  <si>
    <t>Ariguani</t>
  </si>
  <si>
    <t>Acacias</t>
  </si>
  <si>
    <t>Sincelejo</t>
  </si>
  <si>
    <t>Ambalema</t>
  </si>
  <si>
    <t>Ansermanuevo</t>
  </si>
  <si>
    <t>Cartago</t>
  </si>
  <si>
    <t>Roldanillo</t>
  </si>
  <si>
    <t>Marmol (Bloque menor a 1 m3)</t>
  </si>
  <si>
    <t>Teruel</t>
  </si>
  <si>
    <t>Marmol (Bloque mayor o igual a 1 m3)</t>
  </si>
  <si>
    <t>Corinto</t>
  </si>
  <si>
    <t>Travertino y calizas cristalinas (Bloque mayor o igual a 1 m3)</t>
  </si>
  <si>
    <t>Travertino y calizas cristalinas (Bloque menor a 1 m3)</t>
  </si>
  <si>
    <t>Arenas siliceas</t>
  </si>
  <si>
    <t>Sabanagrande</t>
  </si>
  <si>
    <t>Arroyohondo</t>
  </si>
  <si>
    <t>Barita</t>
  </si>
  <si>
    <t>Carbonato de calcio</t>
  </si>
  <si>
    <t>Feldespatos</t>
  </si>
  <si>
    <t>Ibague</t>
  </si>
  <si>
    <t>Mica</t>
  </si>
  <si>
    <t>Cienaga - Magdalena</t>
  </si>
  <si>
    <t>Puzolanas</t>
  </si>
  <si>
    <t>Iza</t>
  </si>
  <si>
    <t>Paipa</t>
  </si>
  <si>
    <t>Talco</t>
  </si>
  <si>
    <t>La Merced</t>
  </si>
  <si>
    <t>Calizas</t>
  </si>
  <si>
    <t>Dolomitas</t>
  </si>
  <si>
    <t>47189</t>
  </si>
  <si>
    <t>Cobre</t>
  </si>
  <si>
    <t>Buritica</t>
  </si>
  <si>
    <t>Magnesio (Magnesita)</t>
  </si>
  <si>
    <t>Bolivar - Valle del Cauca</t>
  </si>
  <si>
    <t>Zinc</t>
  </si>
  <si>
    <t>VOLÚMENES DE EXPLOTACIÓN DE MINERALES METÁLICOS Y NO METÁLICOS ASOCIADOS A PAGOS DE REGALÍAS AÑO 2022 - Toneladas</t>
  </si>
  <si>
    <t>VOLÚMENES DE EXPLOTACIÓN DE MINERALES METÁLICOS Y NO METÁLICOS ASOCIADOS A PAGOS DE REGALÍAS AÑO 2022 - Metros cúbicos</t>
  </si>
  <si>
    <t>VOLÚMENES DE EXPLOTACIÓN DE MINERALES METÁLICOS Y NO METÁLICOS ASOCIADOS A PAGOS DE REGALÍAS AÑO 2022</t>
  </si>
  <si>
    <t>m3</t>
  </si>
  <si>
    <t xml:space="preserve">VOLÚMENES DE EXPLOTACIÓN DE MINERALES METÁLICOS Y NO METÁLICOS ASOCIADOS A PAGOS DE REGALÍAS AÑO 2022 </t>
  </si>
  <si>
    <t>kg</t>
  </si>
  <si>
    <t>Arcillas</t>
  </si>
  <si>
    <t>ND</t>
  </si>
  <si>
    <t>Arcillas Bentonita</t>
  </si>
  <si>
    <t>Arcillas caoliníticas</t>
  </si>
  <si>
    <t>Arcillas refractarias</t>
  </si>
  <si>
    <t>Arcillas bentonita</t>
  </si>
  <si>
    <t>Arcillas cerámicas</t>
  </si>
  <si>
    <t>Arcillas ferruginosas</t>
  </si>
  <si>
    <t>Arcillas misceláneas</t>
  </si>
  <si>
    <t>Rocas ornamentales</t>
  </si>
  <si>
    <t xml:space="preserve">Granito (bloque mayor o igual a 1 m3) </t>
  </si>
  <si>
    <t xml:space="preserve">Granito (bloque menor a 1 m3) </t>
  </si>
  <si>
    <t>Metro cúbico (m3)</t>
  </si>
  <si>
    <t>Serpentina en Rajón</t>
  </si>
  <si>
    <t>Silicato de Magnesio</t>
  </si>
  <si>
    <t xml:space="preserve">Piedra Arenisca-Piedra Bogotana </t>
  </si>
  <si>
    <t xml:space="preserve">Roca Coralina (Bloque mayor o igual a 1 m3) </t>
  </si>
  <si>
    <t xml:space="preserve">Roca Coralina (Bloque menor a 1 m3) </t>
  </si>
  <si>
    <t xml:space="preserve">Serpentina (Bloque mayor o igual a 1 m3) </t>
  </si>
  <si>
    <t xml:space="preserve">Serpentina (Bloque menor a 1 m3) </t>
  </si>
  <si>
    <t>Minerales no metálicos para 
uso industrial</t>
  </si>
  <si>
    <t xml:space="preserve">Arenas Silíceas </t>
  </si>
  <si>
    <t xml:space="preserve">Asbesto (o Crisolito) </t>
  </si>
  <si>
    <t xml:space="preserve">Barita </t>
  </si>
  <si>
    <t xml:space="preserve">Bauxita </t>
  </si>
  <si>
    <t>Carbonato de Calcio (Calcita)</t>
  </si>
  <si>
    <t xml:space="preserve">Cuarzo </t>
  </si>
  <si>
    <t xml:space="preserve">Feldespatos </t>
  </si>
  <si>
    <t xml:space="preserve">Fluorita </t>
  </si>
  <si>
    <t xml:space="preserve">Grafito </t>
  </si>
  <si>
    <t xml:space="preserve">Micas: Vermiculita,Moscovita, Biotita </t>
  </si>
  <si>
    <t>Puzolanas (Roca Orígen Volcánico)</t>
  </si>
  <si>
    <t xml:space="preserve">Talco </t>
  </si>
  <si>
    <t>SUBTOTAL CALIZAS</t>
  </si>
  <si>
    <t>SUBTOTAL ARCILLAS</t>
  </si>
  <si>
    <t>SUBTOTAL ROCAS ORNAMENTALES</t>
  </si>
  <si>
    <t>SUBTOTAL MINERALES NO METÁLICOS PARA USO INDUSTRIAL</t>
  </si>
  <si>
    <t>Minerales metálicos</t>
  </si>
  <si>
    <t>Mineral de Cobre</t>
  </si>
  <si>
    <t>Minerales de Titanio y sus concentrados</t>
  </si>
  <si>
    <t>Minerales de Plomo y sus concentrados</t>
  </si>
  <si>
    <t>Minerales de Zinc y sus concentrados</t>
  </si>
  <si>
    <t>Minerales de Estaño y sus concentrados</t>
  </si>
  <si>
    <t>Minerales de Cromo  y sus concentrados</t>
  </si>
  <si>
    <t>Minerales de Cobalto y sus concentrados</t>
  </si>
  <si>
    <t>Minerales de Volframio (Tungsteno) y sus concentrados</t>
  </si>
  <si>
    <t>Minerales de Molibdeno y sus concentrados</t>
  </si>
  <si>
    <t>Minerales de Niobio, Tantalio, Vanadio o Circonio y sus concentrados</t>
  </si>
  <si>
    <t>Minerales de Antimonio y sus concentrados</t>
  </si>
  <si>
    <t xml:space="preserve">Mineral de Magnesio (Magnesita) </t>
  </si>
  <si>
    <t xml:space="preserve">Mineral de Manganeso </t>
  </si>
  <si>
    <t>Kilogramo (kg)</t>
  </si>
  <si>
    <t xml:space="preserve">* ND - No se tiene información de explotación de mineral asociados a pagos de Regalías hasta la fecha. </t>
  </si>
  <si>
    <t>tn</t>
  </si>
  <si>
    <t xml:space="preserve">* La información presentada aquí es preliminar y es dinámica ya que corresponde al volumen de explotación de minerales asociados sobre los cuales los titulares mineros pagan Regalías. </t>
  </si>
  <si>
    <t>Beteitiva</t>
  </si>
  <si>
    <t>Busbanza</t>
  </si>
  <si>
    <t>Purisima</t>
  </si>
  <si>
    <t>Cienaga - Magalena</t>
  </si>
  <si>
    <t>El Castillo</t>
  </si>
  <si>
    <t>Concepcion - Santander</t>
  </si>
  <si>
    <t>Bolívar</t>
  </si>
  <si>
    <t>Boyacá</t>
  </si>
  <si>
    <t>Córdoba</t>
  </si>
  <si>
    <t>Bugalagrande</t>
  </si>
  <si>
    <t>Amaga</t>
  </si>
  <si>
    <t>Apartado</t>
  </si>
  <si>
    <t>Itagui</t>
  </si>
  <si>
    <t>Medellin</t>
  </si>
  <si>
    <t>Manizales</t>
  </si>
  <si>
    <t>Inirida</t>
  </si>
  <si>
    <t>Coello</t>
  </si>
  <si>
    <t>Guainía</t>
  </si>
  <si>
    <t>Marmol en rajón (Retal de marmol)</t>
  </si>
  <si>
    <t>Bucaramanga</t>
  </si>
  <si>
    <t>Jamundi</t>
  </si>
  <si>
    <t>La Paz - Santander</t>
  </si>
  <si>
    <t>Bucarasica</t>
  </si>
  <si>
    <t>Yarumal</t>
  </si>
  <si>
    <t>20001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</si>
  <si>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</si>
  <si>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</si>
  <si>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08634</t>
  </si>
  <si>
    <t>13062</t>
  </si>
  <si>
    <t>15215</t>
  </si>
  <si>
    <t>15790</t>
  </si>
  <si>
    <t>25612</t>
  </si>
  <si>
    <t>25754</t>
  </si>
  <si>
    <t>25899</t>
  </si>
  <si>
    <t>54099</t>
  </si>
  <si>
    <t>54673</t>
  </si>
  <si>
    <t>68001</t>
  </si>
  <si>
    <t>76364</t>
  </si>
  <si>
    <t>68397</t>
  </si>
  <si>
    <t>23001</t>
  </si>
  <si>
    <t>54109</t>
  </si>
  <si>
    <t>54001</t>
  </si>
  <si>
    <t>73001</t>
  </si>
  <si>
    <t>15362</t>
  </si>
  <si>
    <t>15516</t>
  </si>
  <si>
    <t>05887</t>
  </si>
  <si>
    <t>17388</t>
  </si>
  <si>
    <t>41801</t>
  </si>
  <si>
    <t>05756</t>
  </si>
  <si>
    <t>19212</t>
  </si>
  <si>
    <t>41524</t>
  </si>
  <si>
    <t>41676</t>
  </si>
  <si>
    <t>73678</t>
  </si>
  <si>
    <t>73854</t>
  </si>
  <si>
    <t>15407</t>
  </si>
  <si>
    <t>68432</t>
  </si>
  <si>
    <t>13001</t>
  </si>
  <si>
    <t>76113</t>
  </si>
  <si>
    <t>05400</t>
  </si>
  <si>
    <t>19698</t>
  </si>
  <si>
    <t>68500</t>
  </si>
  <si>
    <t>76616</t>
  </si>
  <si>
    <t>05002</t>
  </si>
  <si>
    <t>05031</t>
  </si>
  <si>
    <t>05036</t>
  </si>
  <si>
    <t>05615</t>
  </si>
  <si>
    <t>05856</t>
  </si>
  <si>
    <t>08001</t>
  </si>
  <si>
    <t>08832</t>
  </si>
  <si>
    <t>11001</t>
  </si>
  <si>
    <t>15051</t>
  </si>
  <si>
    <t>15293</t>
  </si>
  <si>
    <t>15638</t>
  </si>
  <si>
    <t>15759</t>
  </si>
  <si>
    <t>15763</t>
  </si>
  <si>
    <t>15001</t>
  </si>
  <si>
    <t>17013</t>
  </si>
  <si>
    <t>19300</t>
  </si>
  <si>
    <t>19845</t>
  </si>
  <si>
    <t>23350</t>
  </si>
  <si>
    <t>25200</t>
  </si>
  <si>
    <t>25307</t>
  </si>
  <si>
    <t>25322</t>
  </si>
  <si>
    <t>25326</t>
  </si>
  <si>
    <t>25407</t>
  </si>
  <si>
    <t>25486</t>
  </si>
  <si>
    <t>25653</t>
  </si>
  <si>
    <t>25793</t>
  </si>
  <si>
    <t>41026</t>
  </si>
  <si>
    <t>41132</t>
  </si>
  <si>
    <t>50226</t>
  </si>
  <si>
    <t>52001</t>
  </si>
  <si>
    <t>54261</t>
  </si>
  <si>
    <t>54405</t>
  </si>
  <si>
    <t>54874</t>
  </si>
  <si>
    <t>68081</t>
  </si>
  <si>
    <t>68307</t>
  </si>
  <si>
    <t>68679</t>
  </si>
  <si>
    <t>73873</t>
  </si>
  <si>
    <t>76122</t>
  </si>
  <si>
    <t>05591</t>
  </si>
  <si>
    <t>15500</t>
  </si>
  <si>
    <t>15837</t>
  </si>
  <si>
    <t>47001</t>
  </si>
  <si>
    <t>05030</t>
  </si>
  <si>
    <t>05045</t>
  </si>
  <si>
    <t>05360</t>
  </si>
  <si>
    <t>05001</t>
  </si>
  <si>
    <t>13836</t>
  </si>
  <si>
    <t>15187</t>
  </si>
  <si>
    <t>15542</t>
  </si>
  <si>
    <t>17001</t>
  </si>
  <si>
    <t>17486</t>
  </si>
  <si>
    <t>17777</t>
  </si>
  <si>
    <t>23555</t>
  </si>
  <si>
    <t>25001</t>
  </si>
  <si>
    <t>25473</t>
  </si>
  <si>
    <t>25745</t>
  </si>
  <si>
    <t>94001</t>
  </si>
  <si>
    <t>41016</t>
  </si>
  <si>
    <t>47058</t>
  </si>
  <si>
    <t>50006</t>
  </si>
  <si>
    <t>68079</t>
  </si>
  <si>
    <t>68418</t>
  </si>
  <si>
    <t>68872</t>
  </si>
  <si>
    <t>70001</t>
  </si>
  <si>
    <t>70823</t>
  </si>
  <si>
    <t>73030</t>
  </si>
  <si>
    <t>73200</t>
  </si>
  <si>
    <t>76041</t>
  </si>
  <si>
    <t>76147</t>
  </si>
  <si>
    <t>76622</t>
  </si>
  <si>
    <t>05425</t>
  </si>
  <si>
    <t>05585</t>
  </si>
  <si>
    <t>05649</t>
  </si>
  <si>
    <t>08421</t>
  </si>
  <si>
    <t>08573</t>
  </si>
  <si>
    <t>13657</t>
  </si>
  <si>
    <t>13838</t>
  </si>
  <si>
    <t>15092</t>
  </si>
  <si>
    <t>15114</t>
  </si>
  <si>
    <t>15185</t>
  </si>
  <si>
    <t>15238</t>
  </si>
  <si>
    <t>15272</t>
  </si>
  <si>
    <t>15469</t>
  </si>
  <si>
    <t>15491</t>
  </si>
  <si>
    <t>15621</t>
  </si>
  <si>
    <t>15806</t>
  </si>
  <si>
    <t>17867</t>
  </si>
  <si>
    <t>19821</t>
  </si>
  <si>
    <t>20060</t>
  </si>
  <si>
    <t>20228</t>
  </si>
  <si>
    <t>20443</t>
  </si>
  <si>
    <t>23464</t>
  </si>
  <si>
    <t>23586</t>
  </si>
  <si>
    <t>44035</t>
  </si>
  <si>
    <t>50251</t>
  </si>
  <si>
    <t>50270</t>
  </si>
  <si>
    <t>54720</t>
  </si>
  <si>
    <t>68207</t>
  </si>
  <si>
    <t>68229</t>
  </si>
  <si>
    <t>68377</t>
  </si>
  <si>
    <t>68549</t>
  </si>
  <si>
    <t>68615</t>
  </si>
  <si>
    <t>68755</t>
  </si>
  <si>
    <t>68773</t>
  </si>
  <si>
    <t>76869</t>
  </si>
  <si>
    <t>76892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</si>
</sst>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indent="1"/>
    </xf>
    <xf numFmtId="41" fontId="2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1" fontId="2" fillId="0" borderId="0" xfId="0" applyNumberFormat="1" applyFont="1"/>
    <xf numFmtId="41" fontId="3" fillId="3" borderId="24" xfId="0" applyNumberFormat="1" applyFont="1" applyFill="1" applyBorder="1" applyAlignment="1">
      <alignment vertical="center"/>
    </xf>
    <xf numFmtId="41" fontId="10" fillId="4" borderId="19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left" vertical="center" indent="1"/>
    </xf>
    <xf numFmtId="0" fontId="2" fillId="2" borderId="21" xfId="0" applyFont="1" applyFill="1" applyBorder="1" applyAlignment="1">
      <alignment horizontal="left" vertical="center" indent="1"/>
    </xf>
    <xf numFmtId="41" fontId="2" fillId="2" borderId="21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41" fontId="2" fillId="0" borderId="22" xfId="0" applyNumberFormat="1" applyFont="1" applyBorder="1"/>
    <xf numFmtId="0" fontId="2" fillId="0" borderId="5" xfId="0" applyFont="1" applyBorder="1"/>
    <xf numFmtId="1" fontId="10" fillId="4" borderId="18" xfId="0" applyNumberFormat="1" applyFont="1" applyFill="1" applyBorder="1" applyAlignment="1">
      <alignment horizontal="center" vertical="center" wrapText="1"/>
    </xf>
    <xf numFmtId="1" fontId="10" fillId="4" borderId="19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1" fontId="10" fillId="4" borderId="2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indent="1"/>
    </xf>
    <xf numFmtId="41" fontId="2" fillId="2" borderId="21" xfId="0" applyNumberFormat="1" applyFont="1" applyFill="1" applyBorder="1" applyAlignment="1">
      <alignment horizontal="left" vertical="center" indent="2"/>
    </xf>
    <xf numFmtId="1" fontId="2" fillId="2" borderId="21" xfId="0" applyNumberFormat="1" applyFont="1" applyFill="1" applyBorder="1" applyAlignment="1">
      <alignment horizontal="left" indent="1"/>
    </xf>
    <xf numFmtId="0" fontId="2" fillId="2" borderId="21" xfId="0" applyFont="1" applyFill="1" applyBorder="1" applyAlignment="1">
      <alignment horizontal="left" indent="1"/>
    </xf>
    <xf numFmtId="1" fontId="2" fillId="2" borderId="22" xfId="0" applyNumberFormat="1" applyFont="1" applyFill="1" applyBorder="1" applyAlignment="1">
      <alignment horizontal="left" indent="1"/>
    </xf>
    <xf numFmtId="1" fontId="10" fillId="4" borderId="30" xfId="0" applyNumberFormat="1" applyFont="1" applyFill="1" applyBorder="1" applyAlignment="1">
      <alignment horizontal="center" vertical="center" wrapText="1"/>
    </xf>
    <xf numFmtId="41" fontId="2" fillId="0" borderId="31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41" fontId="2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horizontal="right" vertical="center"/>
    </xf>
    <xf numFmtId="41" fontId="3" fillId="3" borderId="16" xfId="0" applyNumberFormat="1" applyFont="1" applyFill="1" applyBorder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3" fillId="3" borderId="17" xfId="0" applyNumberFormat="1" applyFont="1" applyFill="1" applyBorder="1" applyAlignment="1">
      <alignment vertical="center"/>
    </xf>
    <xf numFmtId="41" fontId="2" fillId="0" borderId="19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left" indent="1"/>
    </xf>
    <xf numFmtId="1" fontId="2" fillId="0" borderId="13" xfId="0" applyNumberFormat="1" applyFont="1" applyBorder="1" applyAlignment="1">
      <alignment horizontal="left" indent="1"/>
    </xf>
    <xf numFmtId="1" fontId="2" fillId="0" borderId="1" xfId="0" applyNumberFormat="1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12" xfId="0" applyNumberFormat="1" applyFont="1" applyBorder="1" applyAlignment="1">
      <alignment horizontal="left" vertical="center" indent="1"/>
    </xf>
    <xf numFmtId="1" fontId="3" fillId="0" borderId="7" xfId="0" applyNumberFormat="1" applyFont="1" applyBorder="1" applyAlignment="1">
      <alignment horizontal="left" vertical="center" indent="1"/>
    </xf>
    <xf numFmtId="1" fontId="3" fillId="0" borderId="15" xfId="0" applyNumberFormat="1" applyFont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5FA31-AF7A-D240-8C85-2A10FF67B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01" y="248419"/>
          <a:ext cx="2903277" cy="8000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1</xdr:col>
      <xdr:colOff>3019809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E83EE5-9523-4040-A48A-16147D3E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2</xdr:col>
      <xdr:colOff>665424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283D3E-C9C2-4D49-9C2A-1A119A15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903277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186732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6054B4-7F47-0148-8F8D-2CA87A991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8392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dimension ref="B1:I71"/>
  <sheetViews>
    <sheetView showGridLines="0" tabSelected="1" zoomScale="120" zoomScaleNormal="120" workbookViewId="0">
      <selection activeCell="C12" sqref="C12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53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59"/>
      <c r="C2" s="60"/>
      <c r="D2" s="60"/>
      <c r="E2" s="60"/>
      <c r="F2" s="60"/>
      <c r="G2" s="60"/>
      <c r="H2" s="60"/>
      <c r="I2" s="61"/>
    </row>
    <row r="3" spans="2:9" ht="16" customHeight="1" x14ac:dyDescent="0.2">
      <c r="B3" s="70" t="s">
        <v>0</v>
      </c>
      <c r="C3" s="71"/>
      <c r="D3" s="71"/>
      <c r="E3" s="71"/>
      <c r="F3" s="71"/>
      <c r="G3" s="71"/>
      <c r="H3" s="71"/>
      <c r="I3" s="72"/>
    </row>
    <row r="4" spans="2:9" ht="16" customHeight="1" x14ac:dyDescent="0.2">
      <c r="B4" s="70" t="s">
        <v>1</v>
      </c>
      <c r="C4" s="71"/>
      <c r="D4" s="71"/>
      <c r="E4" s="71"/>
      <c r="F4" s="71"/>
      <c r="G4" s="71"/>
      <c r="H4" s="71"/>
      <c r="I4" s="72"/>
    </row>
    <row r="5" spans="2:9" ht="16" customHeight="1" x14ac:dyDescent="0.2">
      <c r="B5" s="70" t="s">
        <v>2</v>
      </c>
      <c r="C5" s="71"/>
      <c r="D5" s="71"/>
      <c r="E5" s="71"/>
      <c r="F5" s="71"/>
      <c r="G5" s="71"/>
      <c r="H5" s="71"/>
      <c r="I5" s="72"/>
    </row>
    <row r="6" spans="2:9" ht="16" customHeight="1" x14ac:dyDescent="0.2">
      <c r="B6" s="70" t="s">
        <v>3</v>
      </c>
      <c r="C6" s="71"/>
      <c r="D6" s="71"/>
      <c r="E6" s="71"/>
      <c r="F6" s="71"/>
      <c r="G6" s="71"/>
      <c r="H6" s="71"/>
      <c r="I6" s="72"/>
    </row>
    <row r="7" spans="2:9" x14ac:dyDescent="0.2">
      <c r="B7" s="73" t="s">
        <v>272</v>
      </c>
      <c r="C7" s="74"/>
      <c r="D7" s="74"/>
      <c r="E7" s="74"/>
      <c r="F7" s="74"/>
      <c r="G7" s="74"/>
      <c r="H7" s="74"/>
      <c r="I7" s="75"/>
    </row>
    <row r="8" spans="2:9" x14ac:dyDescent="0.2">
      <c r="B8" s="5"/>
      <c r="I8" s="6"/>
    </row>
    <row r="9" spans="2:9" ht="16" x14ac:dyDescent="0.2">
      <c r="B9" s="62" t="s">
        <v>273</v>
      </c>
      <c r="C9" s="63"/>
      <c r="D9" s="63"/>
      <c r="E9" s="63"/>
      <c r="F9" s="63"/>
      <c r="G9" s="63"/>
      <c r="H9" s="63"/>
      <c r="I9" s="64"/>
    </row>
    <row r="10" spans="2:9" x14ac:dyDescent="0.2">
      <c r="B10" s="5"/>
      <c r="I10" s="6"/>
    </row>
    <row r="11" spans="2:9" ht="27" customHeight="1" x14ac:dyDescent="0.2">
      <c r="B11" s="76" t="s">
        <v>188</v>
      </c>
      <c r="C11" s="77"/>
      <c r="D11" s="77"/>
      <c r="E11" s="77"/>
      <c r="F11" s="77"/>
      <c r="G11" s="77"/>
      <c r="H11" s="77"/>
      <c r="I11" s="78"/>
    </row>
    <row r="12" spans="2:9" s="2" customFormat="1" ht="27" customHeight="1" thickBot="1" x14ac:dyDescent="0.25">
      <c r="B12" s="18" t="s">
        <v>63</v>
      </c>
      <c r="C12" s="19" t="s">
        <v>62</v>
      </c>
      <c r="D12" s="19" t="s">
        <v>64</v>
      </c>
      <c r="E12" s="20" t="s">
        <v>6</v>
      </c>
      <c r="F12" s="20" t="s">
        <v>7</v>
      </c>
      <c r="G12" s="20" t="s">
        <v>8</v>
      </c>
      <c r="H12" s="20" t="s">
        <v>9</v>
      </c>
      <c r="I12" s="21" t="s">
        <v>10</v>
      </c>
    </row>
    <row r="13" spans="2:9" x14ac:dyDescent="0.2">
      <c r="B13" s="66" t="s">
        <v>178</v>
      </c>
      <c r="C13" s="13" t="s">
        <v>178</v>
      </c>
      <c r="D13" s="13" t="s">
        <v>65</v>
      </c>
      <c r="E13" s="14">
        <v>5404634.9900000002</v>
      </c>
      <c r="F13" s="14">
        <v>5266808.3499999996</v>
      </c>
      <c r="G13" s="14">
        <v>5807701.7299999995</v>
      </c>
      <c r="H13" s="14">
        <v>5242937.26</v>
      </c>
      <c r="I13" s="15">
        <f>+SUM(E13:H13)</f>
        <v>21722082.329999998</v>
      </c>
    </row>
    <row r="14" spans="2:9" x14ac:dyDescent="0.2">
      <c r="B14" s="68"/>
      <c r="C14" s="11" t="s">
        <v>179</v>
      </c>
      <c r="D14" s="11" t="s">
        <v>65</v>
      </c>
      <c r="E14" s="12">
        <v>22698.75</v>
      </c>
      <c r="F14" s="12">
        <v>24942.57</v>
      </c>
      <c r="G14" s="12">
        <v>16344.7</v>
      </c>
      <c r="H14" s="12">
        <v>21595.82</v>
      </c>
      <c r="I14" s="16">
        <f>+SUM(E14:H14)</f>
        <v>85581.84</v>
      </c>
    </row>
    <row r="15" spans="2:9" ht="16" thickBot="1" x14ac:dyDescent="0.25">
      <c r="B15" s="69"/>
      <c r="C15" s="65" t="s">
        <v>225</v>
      </c>
      <c r="D15" s="65"/>
      <c r="E15" s="22">
        <f>+SUM(E13:E14)</f>
        <v>5427333.7400000002</v>
      </c>
      <c r="F15" s="22">
        <f>+SUM(F13:F14)</f>
        <v>5291750.92</v>
      </c>
      <c r="G15" s="22">
        <f>+SUM(G13:G14)</f>
        <v>5824046.4299999997</v>
      </c>
      <c r="H15" s="22">
        <f>+SUM(H13:H14)</f>
        <v>5264533.08</v>
      </c>
      <c r="I15" s="17">
        <f>+SUM(I13:I14)</f>
        <v>21807664.169999998</v>
      </c>
    </row>
    <row r="16" spans="2:9" x14ac:dyDescent="0.2">
      <c r="B16" s="66" t="s">
        <v>192</v>
      </c>
      <c r="C16" s="13" t="s">
        <v>192</v>
      </c>
      <c r="D16" s="13" t="s">
        <v>65</v>
      </c>
      <c r="E16" s="55" t="s">
        <v>193</v>
      </c>
      <c r="F16" s="55" t="s">
        <v>193</v>
      </c>
      <c r="G16" s="55" t="s">
        <v>193</v>
      </c>
      <c r="H16" s="55" t="s">
        <v>193</v>
      </c>
      <c r="I16" s="15">
        <v>0</v>
      </c>
    </row>
    <row r="17" spans="2:9" x14ac:dyDescent="0.2">
      <c r="B17" s="67"/>
      <c r="C17" s="48" t="s">
        <v>197</v>
      </c>
      <c r="D17" s="11" t="s">
        <v>65</v>
      </c>
      <c r="E17" s="49">
        <v>0</v>
      </c>
      <c r="F17" s="49">
        <v>217</v>
      </c>
      <c r="G17" s="49">
        <v>0</v>
      </c>
      <c r="H17" s="49">
        <v>18000</v>
      </c>
      <c r="I17" s="16">
        <f t="shared" ref="I17:I22" si="0">+SUM(E17:H17)</f>
        <v>18217</v>
      </c>
    </row>
    <row r="18" spans="2:9" x14ac:dyDescent="0.2">
      <c r="B18" s="67"/>
      <c r="C18" s="48" t="s">
        <v>196</v>
      </c>
      <c r="D18" s="11" t="s">
        <v>65</v>
      </c>
      <c r="E18" s="51" t="s">
        <v>193</v>
      </c>
      <c r="F18" s="51" t="s">
        <v>193</v>
      </c>
      <c r="G18" s="51" t="s">
        <v>193</v>
      </c>
      <c r="H18" s="51" t="s">
        <v>193</v>
      </c>
      <c r="I18" s="50">
        <v>0</v>
      </c>
    </row>
    <row r="19" spans="2:9" x14ac:dyDescent="0.2">
      <c r="B19" s="67"/>
      <c r="C19" s="48" t="s">
        <v>195</v>
      </c>
      <c r="D19" s="11" t="s">
        <v>65</v>
      </c>
      <c r="E19" s="49">
        <v>32814</v>
      </c>
      <c r="F19" s="49">
        <v>1988</v>
      </c>
      <c r="G19" s="49">
        <v>2005</v>
      </c>
      <c r="H19" s="49">
        <v>1364</v>
      </c>
      <c r="I19" s="16">
        <f t="shared" si="0"/>
        <v>38171</v>
      </c>
    </row>
    <row r="20" spans="2:9" x14ac:dyDescent="0.2">
      <c r="B20" s="67"/>
      <c r="C20" s="48" t="s">
        <v>198</v>
      </c>
      <c r="D20" s="11" t="s">
        <v>65</v>
      </c>
      <c r="E20" s="49">
        <v>893889.61999999988</v>
      </c>
      <c r="F20" s="49">
        <v>234527.31</v>
      </c>
      <c r="G20" s="49">
        <v>348192.1</v>
      </c>
      <c r="H20" s="49">
        <v>295721.95</v>
      </c>
      <c r="I20" s="16">
        <f t="shared" si="0"/>
        <v>1772330.9799999997</v>
      </c>
    </row>
    <row r="21" spans="2:9" x14ac:dyDescent="0.2">
      <c r="B21" s="67"/>
      <c r="C21" s="48" t="s">
        <v>199</v>
      </c>
      <c r="D21" s="11" t="s">
        <v>65</v>
      </c>
      <c r="E21" s="49">
        <v>58618.95</v>
      </c>
      <c r="F21" s="49">
        <v>6413.47</v>
      </c>
      <c r="G21" s="49">
        <v>33178.82</v>
      </c>
      <c r="H21" s="49">
        <v>109191</v>
      </c>
      <c r="I21" s="16">
        <f t="shared" si="0"/>
        <v>207402.23999999999</v>
      </c>
    </row>
    <row r="22" spans="2:9" x14ac:dyDescent="0.2">
      <c r="B22" s="68"/>
      <c r="C22" s="11" t="s">
        <v>200</v>
      </c>
      <c r="D22" s="11" t="s">
        <v>65</v>
      </c>
      <c r="E22" s="12">
        <v>300172.28000000003</v>
      </c>
      <c r="F22" s="12">
        <v>157622.20000000001</v>
      </c>
      <c r="G22" s="12">
        <v>185788.62</v>
      </c>
      <c r="H22" s="12">
        <v>659191.63</v>
      </c>
      <c r="I22" s="16">
        <f t="shared" si="0"/>
        <v>1302774.73</v>
      </c>
    </row>
    <row r="23" spans="2:9" ht="16" thickBot="1" x14ac:dyDescent="0.25">
      <c r="B23" s="69"/>
      <c r="C23" s="65" t="s">
        <v>226</v>
      </c>
      <c r="D23" s="65"/>
      <c r="E23" s="22">
        <f>+SUM(E16:E22)</f>
        <v>1285494.8499999999</v>
      </c>
      <c r="F23" s="22">
        <f>+SUM(F16:F22)</f>
        <v>400767.98</v>
      </c>
      <c r="G23" s="22">
        <f>+SUM(G16:G22)</f>
        <v>569164.54</v>
      </c>
      <c r="H23" s="22">
        <f>+SUM(H16:H22)</f>
        <v>1083468.58</v>
      </c>
      <c r="I23" s="17">
        <f>+SUM(I16:I22)</f>
        <v>3338895.9499999997</v>
      </c>
    </row>
    <row r="24" spans="2:9" x14ac:dyDescent="0.2">
      <c r="B24" s="80" t="s">
        <v>201</v>
      </c>
      <c r="C24" s="57" t="s">
        <v>202</v>
      </c>
      <c r="D24" s="48" t="s">
        <v>204</v>
      </c>
      <c r="E24" s="51" t="s">
        <v>193</v>
      </c>
      <c r="F24" s="51" t="s">
        <v>193</v>
      </c>
      <c r="G24" s="51" t="s">
        <v>193</v>
      </c>
      <c r="H24" s="51" t="s">
        <v>193</v>
      </c>
      <c r="I24" s="50">
        <v>0</v>
      </c>
    </row>
    <row r="25" spans="2:9" x14ac:dyDescent="0.2">
      <c r="B25" s="80"/>
      <c r="C25" s="58" t="s">
        <v>203</v>
      </c>
      <c r="D25" s="11" t="s">
        <v>204</v>
      </c>
      <c r="E25" s="53" t="s">
        <v>193</v>
      </c>
      <c r="F25" s="53" t="s">
        <v>193</v>
      </c>
      <c r="G25" s="53" t="s">
        <v>193</v>
      </c>
      <c r="H25" s="53" t="s">
        <v>193</v>
      </c>
      <c r="I25" s="16">
        <v>0</v>
      </c>
    </row>
    <row r="26" spans="2:9" x14ac:dyDescent="0.2">
      <c r="B26" s="80"/>
      <c r="C26" s="58" t="s">
        <v>160</v>
      </c>
      <c r="D26" s="11" t="s">
        <v>204</v>
      </c>
      <c r="E26" s="12">
        <v>0</v>
      </c>
      <c r="F26" s="12">
        <v>62</v>
      </c>
      <c r="G26" s="12">
        <v>0</v>
      </c>
      <c r="H26" s="12">
        <v>0</v>
      </c>
      <c r="I26" s="16">
        <f t="shared" ref="I26:I37" si="1">+SUM(E26:H26)</f>
        <v>62</v>
      </c>
    </row>
    <row r="27" spans="2:9" x14ac:dyDescent="0.2">
      <c r="B27" s="80"/>
      <c r="C27" s="58" t="s">
        <v>158</v>
      </c>
      <c r="D27" s="11" t="s">
        <v>204</v>
      </c>
      <c r="E27" s="12">
        <v>162.31</v>
      </c>
      <c r="F27" s="12">
        <v>259.24</v>
      </c>
      <c r="G27" s="12">
        <v>0</v>
      </c>
      <c r="H27" s="12">
        <v>1926.6</v>
      </c>
      <c r="I27" s="16">
        <f t="shared" si="1"/>
        <v>2348.15</v>
      </c>
    </row>
    <row r="28" spans="2:9" x14ac:dyDescent="0.2">
      <c r="B28" s="80"/>
      <c r="C28" s="58" t="s">
        <v>265</v>
      </c>
      <c r="D28" s="11" t="s">
        <v>204</v>
      </c>
      <c r="E28" s="12">
        <v>8150.5499999999993</v>
      </c>
      <c r="F28" s="12">
        <v>4277.38</v>
      </c>
      <c r="G28" s="12">
        <v>8995.1899999999987</v>
      </c>
      <c r="H28" s="12">
        <v>7908.13</v>
      </c>
      <c r="I28" s="16">
        <f t="shared" si="1"/>
        <v>29331.25</v>
      </c>
    </row>
    <row r="29" spans="2:9" x14ac:dyDescent="0.2">
      <c r="B29" s="80"/>
      <c r="C29" s="58" t="s">
        <v>207</v>
      </c>
      <c r="D29" s="11" t="s">
        <v>204</v>
      </c>
      <c r="E29" s="53" t="s">
        <v>193</v>
      </c>
      <c r="F29" s="53" t="s">
        <v>193</v>
      </c>
      <c r="G29" s="53" t="s">
        <v>193</v>
      </c>
      <c r="H29" s="53" t="s">
        <v>193</v>
      </c>
      <c r="I29" s="16">
        <v>0</v>
      </c>
    </row>
    <row r="30" spans="2:9" x14ac:dyDescent="0.2">
      <c r="B30" s="80"/>
      <c r="C30" s="58" t="s">
        <v>208</v>
      </c>
      <c r="D30" s="11" t="s">
        <v>204</v>
      </c>
      <c r="E30" s="53" t="s">
        <v>193</v>
      </c>
      <c r="F30" s="53" t="s">
        <v>193</v>
      </c>
      <c r="G30" s="53" t="s">
        <v>193</v>
      </c>
      <c r="H30" s="53" t="s">
        <v>193</v>
      </c>
      <c r="I30" s="16">
        <v>0</v>
      </c>
    </row>
    <row r="31" spans="2:9" x14ac:dyDescent="0.2">
      <c r="B31" s="80"/>
      <c r="C31" s="58" t="s">
        <v>209</v>
      </c>
      <c r="D31" s="11" t="s">
        <v>204</v>
      </c>
      <c r="E31" s="53" t="s">
        <v>193</v>
      </c>
      <c r="F31" s="53" t="s">
        <v>193</v>
      </c>
      <c r="G31" s="53" t="s">
        <v>193</v>
      </c>
      <c r="H31" s="53" t="s">
        <v>193</v>
      </c>
      <c r="I31" s="16">
        <v>0</v>
      </c>
    </row>
    <row r="32" spans="2:9" x14ac:dyDescent="0.2">
      <c r="B32" s="80"/>
      <c r="C32" s="58" t="s">
        <v>210</v>
      </c>
      <c r="D32" s="11" t="s">
        <v>204</v>
      </c>
      <c r="E32" s="53" t="s">
        <v>193</v>
      </c>
      <c r="F32" s="53" t="s">
        <v>193</v>
      </c>
      <c r="G32" s="53" t="s">
        <v>193</v>
      </c>
      <c r="H32" s="53" t="s">
        <v>193</v>
      </c>
      <c r="I32" s="16">
        <v>0</v>
      </c>
    </row>
    <row r="33" spans="2:9" x14ac:dyDescent="0.2">
      <c r="B33" s="80"/>
      <c r="C33" s="58" t="s">
        <v>211</v>
      </c>
      <c r="D33" s="11" t="s">
        <v>204</v>
      </c>
      <c r="E33" s="53" t="s">
        <v>193</v>
      </c>
      <c r="F33" s="53" t="s">
        <v>193</v>
      </c>
      <c r="G33" s="53" t="s">
        <v>193</v>
      </c>
      <c r="H33" s="53" t="s">
        <v>193</v>
      </c>
      <c r="I33" s="16">
        <v>0</v>
      </c>
    </row>
    <row r="34" spans="2:9" x14ac:dyDescent="0.2">
      <c r="B34" s="80"/>
      <c r="C34" s="58" t="s">
        <v>162</v>
      </c>
      <c r="D34" s="11" t="s">
        <v>204</v>
      </c>
      <c r="E34" s="12">
        <v>83</v>
      </c>
      <c r="F34" s="12">
        <v>116</v>
      </c>
      <c r="G34" s="12">
        <v>138</v>
      </c>
      <c r="H34" s="12">
        <v>149</v>
      </c>
      <c r="I34" s="16">
        <f t="shared" si="1"/>
        <v>486</v>
      </c>
    </row>
    <row r="35" spans="2:9" x14ac:dyDescent="0.2">
      <c r="B35" s="80"/>
      <c r="C35" s="58" t="s">
        <v>163</v>
      </c>
      <c r="D35" s="11" t="s">
        <v>204</v>
      </c>
      <c r="E35" s="12">
        <v>130</v>
      </c>
      <c r="F35" s="12">
        <v>290</v>
      </c>
      <c r="G35" s="12">
        <v>255</v>
      </c>
      <c r="H35" s="12">
        <v>250</v>
      </c>
      <c r="I35" s="16">
        <f t="shared" si="1"/>
        <v>925</v>
      </c>
    </row>
    <row r="36" spans="2:9" x14ac:dyDescent="0.2">
      <c r="B36" s="80"/>
      <c r="C36" s="58" t="s">
        <v>205</v>
      </c>
      <c r="D36" s="11" t="s">
        <v>65</v>
      </c>
      <c r="E36" s="53" t="s">
        <v>193</v>
      </c>
      <c r="F36" s="53" t="s">
        <v>193</v>
      </c>
      <c r="G36" s="53" t="s">
        <v>193</v>
      </c>
      <c r="H36" s="53" t="s">
        <v>193</v>
      </c>
      <c r="I36" s="16">
        <f t="shared" si="1"/>
        <v>0</v>
      </c>
    </row>
    <row r="37" spans="2:9" x14ac:dyDescent="0.2">
      <c r="B37" s="81"/>
      <c r="C37" s="58" t="s">
        <v>206</v>
      </c>
      <c r="D37" s="11" t="s">
        <v>65</v>
      </c>
      <c r="E37" s="53" t="s">
        <v>193</v>
      </c>
      <c r="F37" s="53" t="s">
        <v>193</v>
      </c>
      <c r="G37" s="53" t="s">
        <v>193</v>
      </c>
      <c r="H37" s="53" t="s">
        <v>193</v>
      </c>
      <c r="I37" s="16">
        <f t="shared" si="1"/>
        <v>0</v>
      </c>
    </row>
    <row r="38" spans="2:9" ht="16" thickBot="1" x14ac:dyDescent="0.25">
      <c r="B38" s="82"/>
      <c r="C38" s="83" t="s">
        <v>227</v>
      </c>
      <c r="D38" s="83"/>
      <c r="E38" s="52">
        <f>+SUM(E24:E37)</f>
        <v>8525.8599999999988</v>
      </c>
      <c r="F38" s="52">
        <f>+SUM(F24:F37)</f>
        <v>5004.62</v>
      </c>
      <c r="G38" s="52">
        <f>+SUM(G24:G37)</f>
        <v>9388.1899999999987</v>
      </c>
      <c r="H38" s="52">
        <f>+SUM(H24:H37)</f>
        <v>10233.73</v>
      </c>
      <c r="I38" s="54">
        <f>+SUM(I24:I37)</f>
        <v>33152.400000000001</v>
      </c>
    </row>
    <row r="39" spans="2:9" x14ac:dyDescent="0.2">
      <c r="B39" s="84" t="s">
        <v>212</v>
      </c>
      <c r="C39" s="13" t="s">
        <v>213</v>
      </c>
      <c r="D39" s="13" t="s">
        <v>204</v>
      </c>
      <c r="E39" s="14">
        <v>114664</v>
      </c>
      <c r="F39" s="14">
        <v>62136</v>
      </c>
      <c r="G39" s="14">
        <v>7721.47</v>
      </c>
      <c r="H39" s="14">
        <v>0</v>
      </c>
      <c r="I39" s="15">
        <f>+SUM(E39:H39)</f>
        <v>184521.47</v>
      </c>
    </row>
    <row r="40" spans="2:9" x14ac:dyDescent="0.2">
      <c r="B40" s="85"/>
      <c r="C40" s="11" t="s">
        <v>214</v>
      </c>
      <c r="D40" s="11" t="s">
        <v>65</v>
      </c>
      <c r="E40" s="53" t="s">
        <v>193</v>
      </c>
      <c r="F40" s="53" t="s">
        <v>193</v>
      </c>
      <c r="G40" s="53" t="s">
        <v>193</v>
      </c>
      <c r="H40" s="53" t="s">
        <v>193</v>
      </c>
      <c r="I40" s="16">
        <v>0</v>
      </c>
    </row>
    <row r="41" spans="2:9" x14ac:dyDescent="0.2">
      <c r="B41" s="85"/>
      <c r="C41" s="11" t="s">
        <v>215</v>
      </c>
      <c r="D41" s="11" t="s">
        <v>65</v>
      </c>
      <c r="E41" s="12">
        <v>134.43</v>
      </c>
      <c r="F41" s="12">
        <v>339.77</v>
      </c>
      <c r="G41" s="12">
        <v>203.28</v>
      </c>
      <c r="H41" s="12">
        <v>356.32</v>
      </c>
      <c r="I41" s="16">
        <f t="shared" ref="I41:I50" si="2">+SUM(E41:H41)</f>
        <v>1033.8</v>
      </c>
    </row>
    <row r="42" spans="2:9" x14ac:dyDescent="0.2">
      <c r="B42" s="85"/>
      <c r="C42" s="11" t="s">
        <v>216</v>
      </c>
      <c r="D42" s="11" t="s">
        <v>65</v>
      </c>
      <c r="E42" s="53" t="s">
        <v>193</v>
      </c>
      <c r="F42" s="53" t="s">
        <v>193</v>
      </c>
      <c r="G42" s="53" t="s">
        <v>193</v>
      </c>
      <c r="H42" s="53" t="s">
        <v>193</v>
      </c>
      <c r="I42" s="16">
        <f t="shared" si="2"/>
        <v>0</v>
      </c>
    </row>
    <row r="43" spans="2:9" x14ac:dyDescent="0.2">
      <c r="B43" s="85"/>
      <c r="C43" s="11" t="s">
        <v>217</v>
      </c>
      <c r="D43" s="11" t="s">
        <v>65</v>
      </c>
      <c r="E43" s="12">
        <v>1.87</v>
      </c>
      <c r="F43" s="12">
        <v>0</v>
      </c>
      <c r="G43" s="12">
        <v>0</v>
      </c>
      <c r="H43" s="12">
        <v>0</v>
      </c>
      <c r="I43" s="16">
        <f t="shared" si="2"/>
        <v>1.87</v>
      </c>
    </row>
    <row r="44" spans="2:9" x14ac:dyDescent="0.2">
      <c r="B44" s="85"/>
      <c r="C44" s="11" t="s">
        <v>218</v>
      </c>
      <c r="D44" s="11" t="s">
        <v>65</v>
      </c>
      <c r="E44" s="53" t="s">
        <v>193</v>
      </c>
      <c r="F44" s="53" t="s">
        <v>193</v>
      </c>
      <c r="G44" s="53" t="s">
        <v>193</v>
      </c>
      <c r="H44" s="53" t="s">
        <v>193</v>
      </c>
      <c r="I44" s="16">
        <f t="shared" si="2"/>
        <v>0</v>
      </c>
    </row>
    <row r="45" spans="2:9" x14ac:dyDescent="0.2">
      <c r="B45" s="85"/>
      <c r="C45" s="11" t="s">
        <v>219</v>
      </c>
      <c r="D45" s="11" t="s">
        <v>65</v>
      </c>
      <c r="E45" s="12">
        <v>43557.75</v>
      </c>
      <c r="F45" s="12">
        <v>42237.2</v>
      </c>
      <c r="G45" s="12">
        <v>46505.760000000002</v>
      </c>
      <c r="H45" s="12">
        <v>0</v>
      </c>
      <c r="I45" s="16">
        <f t="shared" si="2"/>
        <v>132300.71</v>
      </c>
    </row>
    <row r="46" spans="2:9" x14ac:dyDescent="0.2">
      <c r="B46" s="85"/>
      <c r="C46" s="11" t="s">
        <v>220</v>
      </c>
      <c r="D46" s="11" t="s">
        <v>65</v>
      </c>
      <c r="E46" s="53" t="s">
        <v>193</v>
      </c>
      <c r="F46" s="53" t="s">
        <v>193</v>
      </c>
      <c r="G46" s="53" t="s">
        <v>193</v>
      </c>
      <c r="H46" s="53" t="s">
        <v>193</v>
      </c>
      <c r="I46" s="16">
        <f t="shared" si="2"/>
        <v>0</v>
      </c>
    </row>
    <row r="47" spans="2:9" x14ac:dyDescent="0.2">
      <c r="B47" s="85"/>
      <c r="C47" s="11" t="s">
        <v>221</v>
      </c>
      <c r="D47" s="11" t="s">
        <v>65</v>
      </c>
      <c r="E47" s="53" t="s">
        <v>193</v>
      </c>
      <c r="F47" s="53" t="s">
        <v>193</v>
      </c>
      <c r="G47" s="53" t="s">
        <v>193</v>
      </c>
      <c r="H47" s="53" t="s">
        <v>193</v>
      </c>
      <c r="I47" s="16">
        <f t="shared" si="2"/>
        <v>0</v>
      </c>
    </row>
    <row r="48" spans="2:9" x14ac:dyDescent="0.2">
      <c r="B48" s="85"/>
      <c r="C48" s="11" t="s">
        <v>222</v>
      </c>
      <c r="D48" s="11" t="s">
        <v>65</v>
      </c>
      <c r="E48" s="12">
        <v>139</v>
      </c>
      <c r="F48" s="12">
        <v>136</v>
      </c>
      <c r="G48" s="12">
        <v>141</v>
      </c>
      <c r="H48" s="12">
        <v>192.95</v>
      </c>
      <c r="I48" s="16">
        <f t="shared" si="2"/>
        <v>608.95000000000005</v>
      </c>
    </row>
    <row r="49" spans="2:9" x14ac:dyDescent="0.2">
      <c r="B49" s="85"/>
      <c r="C49" s="11" t="s">
        <v>223</v>
      </c>
      <c r="D49" s="11" t="s">
        <v>65</v>
      </c>
      <c r="E49" s="12">
        <v>98484.15</v>
      </c>
      <c r="F49" s="12">
        <v>93912.47</v>
      </c>
      <c r="G49" s="12">
        <v>112410.16</v>
      </c>
      <c r="H49" s="12">
        <v>84399.16</v>
      </c>
      <c r="I49" s="16">
        <f t="shared" si="2"/>
        <v>389205.94000000006</v>
      </c>
    </row>
    <row r="50" spans="2:9" x14ac:dyDescent="0.2">
      <c r="B50" s="85"/>
      <c r="C50" s="11" t="s">
        <v>224</v>
      </c>
      <c r="D50" s="11" t="s">
        <v>65</v>
      </c>
      <c r="E50" s="12">
        <v>747.87</v>
      </c>
      <c r="F50" s="12">
        <v>1407</v>
      </c>
      <c r="G50" s="12">
        <v>1202</v>
      </c>
      <c r="H50" s="12">
        <v>1864.91</v>
      </c>
      <c r="I50" s="16">
        <f t="shared" si="2"/>
        <v>5221.78</v>
      </c>
    </row>
    <row r="51" spans="2:9" ht="16" thickBot="1" x14ac:dyDescent="0.25">
      <c r="B51" s="86"/>
      <c r="C51" s="83" t="s">
        <v>228</v>
      </c>
      <c r="D51" s="83"/>
      <c r="E51" s="52">
        <f>+E39</f>
        <v>114664</v>
      </c>
      <c r="F51" s="52">
        <f>+F39</f>
        <v>62136</v>
      </c>
      <c r="G51" s="52">
        <f>+G39</f>
        <v>7721.47</v>
      </c>
      <c r="H51" s="52">
        <f>+H39</f>
        <v>0</v>
      </c>
      <c r="I51" s="54">
        <f>+SUM(I39:I50)</f>
        <v>712894.52</v>
      </c>
    </row>
    <row r="52" spans="2:9" x14ac:dyDescent="0.2">
      <c r="B52" s="66" t="s">
        <v>229</v>
      </c>
      <c r="C52" s="13" t="s">
        <v>230</v>
      </c>
      <c r="D52" s="13" t="s">
        <v>243</v>
      </c>
      <c r="E52" s="14">
        <v>100377</v>
      </c>
      <c r="F52" s="14">
        <v>388</v>
      </c>
      <c r="G52" s="14">
        <v>0</v>
      </c>
      <c r="H52" s="14">
        <v>0</v>
      </c>
      <c r="I52" s="15">
        <f>+SUM(E52:H52)</f>
        <v>100765</v>
      </c>
    </row>
    <row r="53" spans="2:9" x14ac:dyDescent="0.2">
      <c r="B53" s="87"/>
      <c r="C53" s="11" t="s">
        <v>231</v>
      </c>
      <c r="D53" s="11" t="s">
        <v>243</v>
      </c>
      <c r="E53" s="53" t="s">
        <v>193</v>
      </c>
      <c r="F53" s="53" t="s">
        <v>193</v>
      </c>
      <c r="G53" s="53" t="s">
        <v>193</v>
      </c>
      <c r="H53" s="53" t="s">
        <v>193</v>
      </c>
      <c r="I53" s="16">
        <f t="shared" ref="I53:I64" si="3">+SUM(E53:H53)</f>
        <v>0</v>
      </c>
    </row>
    <row r="54" spans="2:9" x14ac:dyDescent="0.2">
      <c r="B54" s="87"/>
      <c r="C54" s="11" t="s">
        <v>232</v>
      </c>
      <c r="D54" s="11" t="s">
        <v>243</v>
      </c>
      <c r="E54" s="53" t="s">
        <v>193</v>
      </c>
      <c r="F54" s="53" t="s">
        <v>193</v>
      </c>
      <c r="G54" s="53" t="s">
        <v>193</v>
      </c>
      <c r="H54" s="53" t="s">
        <v>193</v>
      </c>
      <c r="I54" s="16">
        <f t="shared" si="3"/>
        <v>0</v>
      </c>
    </row>
    <row r="55" spans="2:9" x14ac:dyDescent="0.2">
      <c r="B55" s="87"/>
      <c r="C55" s="11" t="s">
        <v>233</v>
      </c>
      <c r="D55" s="11" t="s">
        <v>243</v>
      </c>
      <c r="E55" s="12">
        <v>36996</v>
      </c>
      <c r="F55" s="12">
        <v>0</v>
      </c>
      <c r="G55" s="12">
        <v>0</v>
      </c>
      <c r="H55" s="12">
        <v>0</v>
      </c>
      <c r="I55" s="16">
        <f t="shared" si="3"/>
        <v>36996</v>
      </c>
    </row>
    <row r="56" spans="2:9" x14ac:dyDescent="0.2">
      <c r="B56" s="87"/>
      <c r="C56" s="11" t="s">
        <v>234</v>
      </c>
      <c r="D56" s="11" t="s">
        <v>243</v>
      </c>
      <c r="E56" s="53" t="s">
        <v>193</v>
      </c>
      <c r="F56" s="53" t="s">
        <v>193</v>
      </c>
      <c r="G56" s="53" t="s">
        <v>193</v>
      </c>
      <c r="H56" s="53" t="s">
        <v>193</v>
      </c>
      <c r="I56" s="16">
        <f t="shared" si="3"/>
        <v>0</v>
      </c>
    </row>
    <row r="57" spans="2:9" x14ac:dyDescent="0.2">
      <c r="B57" s="87"/>
      <c r="C57" s="11" t="s">
        <v>235</v>
      </c>
      <c r="D57" s="11" t="s">
        <v>243</v>
      </c>
      <c r="E57" s="53" t="s">
        <v>193</v>
      </c>
      <c r="F57" s="53" t="s">
        <v>193</v>
      </c>
      <c r="G57" s="53" t="s">
        <v>193</v>
      </c>
      <c r="H57" s="53" t="s">
        <v>193</v>
      </c>
      <c r="I57" s="16">
        <f t="shared" si="3"/>
        <v>0</v>
      </c>
    </row>
    <row r="58" spans="2:9" x14ac:dyDescent="0.2">
      <c r="B58" s="87"/>
      <c r="C58" s="11" t="s">
        <v>236</v>
      </c>
      <c r="D58" s="11" t="s">
        <v>243</v>
      </c>
      <c r="E58" s="53" t="s">
        <v>193</v>
      </c>
      <c r="F58" s="53" t="s">
        <v>193</v>
      </c>
      <c r="G58" s="53" t="s">
        <v>193</v>
      </c>
      <c r="H58" s="53" t="s">
        <v>193</v>
      </c>
      <c r="I58" s="16">
        <f t="shared" si="3"/>
        <v>0</v>
      </c>
    </row>
    <row r="59" spans="2:9" x14ac:dyDescent="0.2">
      <c r="B59" s="87"/>
      <c r="C59" s="11" t="s">
        <v>237</v>
      </c>
      <c r="D59" s="11" t="s">
        <v>243</v>
      </c>
      <c r="E59" s="53" t="s">
        <v>193</v>
      </c>
      <c r="F59" s="53" t="s">
        <v>193</v>
      </c>
      <c r="G59" s="53" t="s">
        <v>193</v>
      </c>
      <c r="H59" s="53" t="s">
        <v>193</v>
      </c>
      <c r="I59" s="16">
        <f t="shared" si="3"/>
        <v>0</v>
      </c>
    </row>
    <row r="60" spans="2:9" x14ac:dyDescent="0.2">
      <c r="B60" s="87"/>
      <c r="C60" s="11" t="s">
        <v>238</v>
      </c>
      <c r="D60" s="11" t="s">
        <v>243</v>
      </c>
      <c r="E60" s="53" t="s">
        <v>193</v>
      </c>
      <c r="F60" s="53" t="s">
        <v>193</v>
      </c>
      <c r="G60" s="53" t="s">
        <v>193</v>
      </c>
      <c r="H60" s="53" t="s">
        <v>193</v>
      </c>
      <c r="I60" s="16">
        <f t="shared" si="3"/>
        <v>0</v>
      </c>
    </row>
    <row r="61" spans="2:9" x14ac:dyDescent="0.2">
      <c r="B61" s="87"/>
      <c r="C61" s="11" t="s">
        <v>239</v>
      </c>
      <c r="D61" s="11" t="s">
        <v>243</v>
      </c>
      <c r="E61" s="53" t="s">
        <v>193</v>
      </c>
      <c r="F61" s="53" t="s">
        <v>193</v>
      </c>
      <c r="G61" s="53" t="s">
        <v>193</v>
      </c>
      <c r="H61" s="53" t="s">
        <v>193</v>
      </c>
      <c r="I61" s="16">
        <f t="shared" si="3"/>
        <v>0</v>
      </c>
    </row>
    <row r="62" spans="2:9" x14ac:dyDescent="0.2">
      <c r="B62" s="87"/>
      <c r="C62" s="11" t="s">
        <v>240</v>
      </c>
      <c r="D62" s="11" t="s">
        <v>243</v>
      </c>
      <c r="E62" s="53" t="s">
        <v>193</v>
      </c>
      <c r="F62" s="53" t="s">
        <v>193</v>
      </c>
      <c r="G62" s="53" t="s">
        <v>193</v>
      </c>
      <c r="H62" s="53" t="s">
        <v>193</v>
      </c>
      <c r="I62" s="16">
        <f t="shared" si="3"/>
        <v>0</v>
      </c>
    </row>
    <row r="63" spans="2:9" x14ac:dyDescent="0.2">
      <c r="B63" s="87"/>
      <c r="C63" s="11" t="s">
        <v>241</v>
      </c>
      <c r="D63" s="11" t="s">
        <v>65</v>
      </c>
      <c r="E63" s="12">
        <v>1322.6</v>
      </c>
      <c r="F63" s="12">
        <v>558.25</v>
      </c>
      <c r="G63" s="12">
        <v>813.35</v>
      </c>
      <c r="H63" s="12">
        <v>0</v>
      </c>
      <c r="I63" s="16">
        <f t="shared" si="3"/>
        <v>2694.2</v>
      </c>
    </row>
    <row r="64" spans="2:9" x14ac:dyDescent="0.2">
      <c r="B64" s="87"/>
      <c r="C64" s="11" t="s">
        <v>242</v>
      </c>
      <c r="D64" s="11" t="s">
        <v>65</v>
      </c>
      <c r="E64" s="53" t="s">
        <v>193</v>
      </c>
      <c r="F64" s="53" t="s">
        <v>193</v>
      </c>
      <c r="G64" s="53" t="s">
        <v>193</v>
      </c>
      <c r="H64" s="53" t="s">
        <v>193</v>
      </c>
      <c r="I64" s="16">
        <f t="shared" si="3"/>
        <v>0</v>
      </c>
    </row>
    <row r="65" spans="2:9" ht="16" thickBot="1" x14ac:dyDescent="0.25">
      <c r="B65" s="69"/>
      <c r="C65" s="65" t="s">
        <v>66</v>
      </c>
      <c r="D65" s="65"/>
      <c r="E65" s="22">
        <f>+E52</f>
        <v>100377</v>
      </c>
      <c r="F65" s="22">
        <f>+F52</f>
        <v>388</v>
      </c>
      <c r="G65" s="22">
        <f>+G52</f>
        <v>0</v>
      </c>
      <c r="H65" s="22">
        <f>+H52</f>
        <v>0</v>
      </c>
      <c r="I65" s="17">
        <f>+SUM(I52:I64)</f>
        <v>140455.20000000001</v>
      </c>
    </row>
    <row r="66" spans="2:9" x14ac:dyDescent="0.2">
      <c r="B66" s="7"/>
    </row>
    <row r="67" spans="2:9" x14ac:dyDescent="0.2">
      <c r="B67" s="24" t="s">
        <v>41</v>
      </c>
    </row>
    <row r="68" spans="2:9" x14ac:dyDescent="0.2">
      <c r="B68" s="79" t="s">
        <v>244</v>
      </c>
      <c r="C68" s="79"/>
      <c r="D68" s="79"/>
      <c r="E68" s="79"/>
      <c r="F68" s="79"/>
      <c r="G68" s="79"/>
      <c r="H68" s="79"/>
      <c r="I68" s="79"/>
    </row>
    <row r="69" spans="2:9" x14ac:dyDescent="0.2">
      <c r="B69" s="79" t="s">
        <v>246</v>
      </c>
      <c r="C69" s="79"/>
      <c r="D69" s="79"/>
      <c r="E69" s="79"/>
      <c r="F69" s="79"/>
      <c r="G69" s="79"/>
      <c r="H69" s="79"/>
      <c r="I69" s="79"/>
    </row>
    <row r="70" spans="2:9" x14ac:dyDescent="0.2">
      <c r="B70" s="79" t="s">
        <v>42</v>
      </c>
      <c r="C70" s="79"/>
      <c r="D70" s="79"/>
      <c r="E70" s="79"/>
      <c r="F70" s="79"/>
      <c r="G70" s="79"/>
      <c r="H70" s="79"/>
      <c r="I70" s="79"/>
    </row>
    <row r="71" spans="2:9" x14ac:dyDescent="0.2">
      <c r="B71" s="79"/>
      <c r="C71" s="79"/>
      <c r="D71" s="79"/>
      <c r="E71" s="79"/>
      <c r="F71" s="79"/>
      <c r="G71" s="79"/>
      <c r="H71" s="79"/>
      <c r="I71" s="79"/>
    </row>
  </sheetData>
  <autoFilter ref="B12:I65" xr:uid="{3E79AA48-1EA8-A749-B22E-9DFEA107AD5A}"/>
  <mergeCells count="22">
    <mergeCell ref="B70:I70"/>
    <mergeCell ref="B71:I71"/>
    <mergeCell ref="B68:I68"/>
    <mergeCell ref="B24:B38"/>
    <mergeCell ref="C38:D38"/>
    <mergeCell ref="B39:B51"/>
    <mergeCell ref="C51:D51"/>
    <mergeCell ref="B69:I69"/>
    <mergeCell ref="B52:B65"/>
    <mergeCell ref="C65:D65"/>
    <mergeCell ref="B2:I2"/>
    <mergeCell ref="B9:I9"/>
    <mergeCell ref="C15:D15"/>
    <mergeCell ref="C23:D23"/>
    <mergeCell ref="B16:B23"/>
    <mergeCell ref="B3:I3"/>
    <mergeCell ref="B4:I4"/>
    <mergeCell ref="B5:I5"/>
    <mergeCell ref="B6:I6"/>
    <mergeCell ref="B7:I7"/>
    <mergeCell ref="B11:I11"/>
    <mergeCell ref="B13:B15"/>
  </mergeCells>
  <pageMargins left="0.7" right="0.7" top="0.75" bottom="0.75" header="0.3" footer="0.3"/>
  <pageSetup paperSize="9" orientation="portrait" horizontalDpi="0" verticalDpi="0"/>
  <ignoredErrors>
    <ignoredError sqref="I15 I23 I38 I51 I6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dimension ref="B1:J80"/>
  <sheetViews>
    <sheetView showGridLines="0" topLeftCell="B1" zoomScale="130" zoomScaleNormal="130" workbookViewId="0">
      <pane ySplit="12" topLeftCell="A13" activePane="bottomLeft" state="frozen"/>
      <selection pane="bottomLeft" activeCell="F76" sqref="F76:I76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8"/>
      <c r="C2" s="89"/>
      <c r="D2" s="89"/>
      <c r="E2" s="89"/>
      <c r="F2" s="89"/>
      <c r="G2" s="89"/>
      <c r="H2" s="89"/>
      <c r="I2" s="89"/>
      <c r="J2" s="90"/>
    </row>
    <row r="3" spans="2:10" ht="16" customHeight="1" x14ac:dyDescent="0.2">
      <c r="B3" s="70" t="s">
        <v>0</v>
      </c>
      <c r="C3" s="71"/>
      <c r="D3" s="71"/>
      <c r="E3" s="71"/>
      <c r="F3" s="71"/>
      <c r="G3" s="71"/>
      <c r="H3" s="71"/>
      <c r="I3" s="71"/>
      <c r="J3" s="72"/>
    </row>
    <row r="4" spans="2:10" ht="16" customHeight="1" x14ac:dyDescent="0.2">
      <c r="B4" s="70" t="s">
        <v>1</v>
      </c>
      <c r="C4" s="71"/>
      <c r="D4" s="71"/>
      <c r="E4" s="71"/>
      <c r="F4" s="71"/>
      <c r="G4" s="71"/>
      <c r="H4" s="71"/>
      <c r="I4" s="71"/>
      <c r="J4" s="72"/>
    </row>
    <row r="5" spans="2:10" ht="16" customHeight="1" x14ac:dyDescent="0.2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0" ht="16" customHeight="1" x14ac:dyDescent="0.2">
      <c r="B6" s="70" t="s">
        <v>3</v>
      </c>
      <c r="C6" s="71"/>
      <c r="D6" s="71"/>
      <c r="E6" s="71"/>
      <c r="F6" s="71"/>
      <c r="G6" s="71"/>
      <c r="H6" s="71"/>
      <c r="I6" s="71"/>
      <c r="J6" s="72"/>
    </row>
    <row r="7" spans="2:10" ht="16" customHeight="1" x14ac:dyDescent="0.2">
      <c r="B7" s="73" t="s">
        <v>272</v>
      </c>
      <c r="C7" s="74"/>
      <c r="D7" s="74"/>
      <c r="E7" s="74"/>
      <c r="F7" s="74"/>
      <c r="G7" s="74"/>
      <c r="H7" s="74"/>
      <c r="I7" s="74"/>
      <c r="J7" s="75"/>
    </row>
    <row r="8" spans="2:10" x14ac:dyDescent="0.2">
      <c r="B8" s="34"/>
      <c r="C8" s="91"/>
      <c r="D8" s="91"/>
      <c r="E8" s="91"/>
      <c r="F8" s="91"/>
      <c r="G8" s="91"/>
      <c r="H8" s="91"/>
      <c r="I8" s="91"/>
      <c r="J8" s="92"/>
    </row>
    <row r="9" spans="2:10" ht="16" x14ac:dyDescent="0.2">
      <c r="B9" s="62" t="s">
        <v>273</v>
      </c>
      <c r="C9" s="93"/>
      <c r="D9" s="93"/>
      <c r="E9" s="93"/>
      <c r="F9" s="93"/>
      <c r="G9" s="93"/>
      <c r="H9" s="93"/>
      <c r="I9" s="93"/>
      <c r="J9" s="94"/>
    </row>
    <row r="10" spans="2:10" x14ac:dyDescent="0.2">
      <c r="B10" s="34"/>
      <c r="C10" s="91"/>
      <c r="D10" s="91"/>
      <c r="E10" s="91"/>
      <c r="F10" s="91"/>
      <c r="G10" s="91"/>
      <c r="H10" s="91"/>
      <c r="I10" s="91"/>
      <c r="J10" s="92"/>
    </row>
    <row r="11" spans="2:10" ht="27" customHeight="1" thickBot="1" x14ac:dyDescent="0.25">
      <c r="B11" s="95" t="s">
        <v>186</v>
      </c>
      <c r="C11" s="96"/>
      <c r="D11" s="96"/>
      <c r="E11" s="96"/>
      <c r="F11" s="96"/>
      <c r="G11" s="96"/>
      <c r="H11" s="96"/>
      <c r="I11" s="96"/>
      <c r="J11" s="97"/>
    </row>
    <row r="12" spans="2:10" s="2" customFormat="1" ht="33" customHeight="1" x14ac:dyDescent="0.2">
      <c r="B12" s="35" t="s">
        <v>63</v>
      </c>
      <c r="C12" s="36" t="s">
        <v>12</v>
      </c>
      <c r="D12" s="37" t="s">
        <v>4</v>
      </c>
      <c r="E12" s="38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39" t="s">
        <v>59</v>
      </c>
    </row>
    <row r="13" spans="2:10" x14ac:dyDescent="0.2">
      <c r="B13" s="44" t="s">
        <v>178</v>
      </c>
      <c r="C13" s="42" t="s">
        <v>310</v>
      </c>
      <c r="D13" s="43" t="s">
        <v>11</v>
      </c>
      <c r="E13" s="43" t="s">
        <v>44</v>
      </c>
      <c r="F13" s="31">
        <v>0</v>
      </c>
      <c r="G13" s="31">
        <v>0</v>
      </c>
      <c r="H13" s="31">
        <v>0</v>
      </c>
      <c r="I13" s="31">
        <v>17157</v>
      </c>
      <c r="J13" s="32">
        <f>+SUM(F13:I13)</f>
        <v>17157</v>
      </c>
    </row>
    <row r="14" spans="2:10" s="26" customFormat="1" x14ac:dyDescent="0.2">
      <c r="B14" s="44" t="s">
        <v>178</v>
      </c>
      <c r="C14" s="42" t="s">
        <v>379</v>
      </c>
      <c r="D14" s="43" t="s">
        <v>11</v>
      </c>
      <c r="E14" s="43" t="s">
        <v>45</v>
      </c>
      <c r="F14" s="31">
        <v>124786.64</v>
      </c>
      <c r="G14" s="31">
        <v>16317.04</v>
      </c>
      <c r="H14" s="31">
        <v>39664.58</v>
      </c>
      <c r="I14" s="31">
        <v>6199.42</v>
      </c>
      <c r="J14" s="32">
        <f t="shared" ref="J14:J75" si="0">+SUM(F14:I14)</f>
        <v>186967.68000000002</v>
      </c>
    </row>
    <row r="15" spans="2:10" s="26" customFormat="1" x14ac:dyDescent="0.2">
      <c r="B15" s="44" t="s">
        <v>178</v>
      </c>
      <c r="C15" s="42" t="s">
        <v>380</v>
      </c>
      <c r="D15" s="43" t="s">
        <v>11</v>
      </c>
      <c r="E15" s="43" t="s">
        <v>46</v>
      </c>
      <c r="F15" s="31">
        <v>18787.38</v>
      </c>
      <c r="G15" s="31">
        <v>17875.39</v>
      </c>
      <c r="H15" s="31">
        <v>20793.849999999999</v>
      </c>
      <c r="I15" s="31">
        <v>55694.060000000005</v>
      </c>
      <c r="J15" s="32">
        <f t="shared" si="0"/>
        <v>113150.68000000001</v>
      </c>
    </row>
    <row r="16" spans="2:10" s="26" customFormat="1" x14ac:dyDescent="0.2">
      <c r="B16" s="44" t="s">
        <v>178</v>
      </c>
      <c r="C16" s="42" t="s">
        <v>347</v>
      </c>
      <c r="D16" s="43" t="s">
        <v>11</v>
      </c>
      <c r="E16" s="43" t="s">
        <v>67</v>
      </c>
      <c r="F16" s="31">
        <v>57688</v>
      </c>
      <c r="G16" s="31">
        <v>57608</v>
      </c>
      <c r="H16" s="31">
        <v>57840</v>
      </c>
      <c r="I16" s="31">
        <v>131536</v>
      </c>
      <c r="J16" s="32">
        <f t="shared" si="0"/>
        <v>304672</v>
      </c>
    </row>
    <row r="17" spans="2:10" s="26" customFormat="1" x14ac:dyDescent="0.2">
      <c r="B17" s="44" t="s">
        <v>178</v>
      </c>
      <c r="C17" s="42" t="s">
        <v>381</v>
      </c>
      <c r="D17" s="43" t="s">
        <v>11</v>
      </c>
      <c r="E17" s="43" t="s">
        <v>68</v>
      </c>
      <c r="F17" s="31">
        <v>117414.07</v>
      </c>
      <c r="G17" s="31">
        <v>124764.59</v>
      </c>
      <c r="H17" s="31">
        <v>93886</v>
      </c>
      <c r="I17" s="31">
        <v>2506</v>
      </c>
      <c r="J17" s="32">
        <f t="shared" si="0"/>
        <v>338570.66000000003</v>
      </c>
    </row>
    <row r="18" spans="2:10" s="26" customFormat="1" x14ac:dyDescent="0.2">
      <c r="B18" s="44" t="s">
        <v>178</v>
      </c>
      <c r="C18" s="42" t="s">
        <v>295</v>
      </c>
      <c r="D18" s="43" t="s">
        <v>11</v>
      </c>
      <c r="E18" s="43" t="s">
        <v>69</v>
      </c>
      <c r="F18" s="31">
        <v>585290.77</v>
      </c>
      <c r="G18" s="31">
        <v>703050.39</v>
      </c>
      <c r="H18" s="31">
        <v>594749.50999999989</v>
      </c>
      <c r="I18" s="31">
        <v>803756.21000000008</v>
      </c>
      <c r="J18" s="32">
        <f t="shared" si="0"/>
        <v>2686846.88</v>
      </c>
    </row>
    <row r="19" spans="2:10" s="26" customFormat="1" x14ac:dyDescent="0.2">
      <c r="B19" s="44" t="s">
        <v>178</v>
      </c>
      <c r="C19" s="42" t="s">
        <v>382</v>
      </c>
      <c r="D19" s="43" t="s">
        <v>72</v>
      </c>
      <c r="E19" s="43" t="s">
        <v>70</v>
      </c>
      <c r="F19" s="31">
        <v>1197</v>
      </c>
      <c r="G19" s="31">
        <v>2133.31</v>
      </c>
      <c r="H19" s="31">
        <v>405</v>
      </c>
      <c r="I19" s="31">
        <v>1840</v>
      </c>
      <c r="J19" s="32">
        <f t="shared" si="0"/>
        <v>5575.3099999999995</v>
      </c>
    </row>
    <row r="20" spans="2:10" s="26" customFormat="1" x14ac:dyDescent="0.2">
      <c r="B20" s="44" t="s">
        <v>178</v>
      </c>
      <c r="C20" s="42" t="s">
        <v>383</v>
      </c>
      <c r="D20" s="43" t="s">
        <v>72</v>
      </c>
      <c r="E20" s="43" t="s">
        <v>71</v>
      </c>
      <c r="F20" s="31">
        <v>0</v>
      </c>
      <c r="G20" s="31">
        <v>170</v>
      </c>
      <c r="H20" s="31">
        <v>0</v>
      </c>
      <c r="I20" s="31">
        <v>5833</v>
      </c>
      <c r="J20" s="32">
        <f t="shared" si="0"/>
        <v>6003</v>
      </c>
    </row>
    <row r="21" spans="2:10" s="26" customFormat="1" x14ac:dyDescent="0.2">
      <c r="B21" s="44" t="s">
        <v>178</v>
      </c>
      <c r="C21" s="42" t="s">
        <v>384</v>
      </c>
      <c r="D21" s="43" t="s">
        <v>253</v>
      </c>
      <c r="E21" s="43" t="s">
        <v>73</v>
      </c>
      <c r="F21" s="31">
        <v>15000</v>
      </c>
      <c r="G21" s="31">
        <v>13500</v>
      </c>
      <c r="H21" s="31">
        <v>12000</v>
      </c>
      <c r="I21" s="31">
        <v>10000</v>
      </c>
      <c r="J21" s="32">
        <f t="shared" si="0"/>
        <v>50500</v>
      </c>
    </row>
    <row r="22" spans="2:10" s="26" customFormat="1" x14ac:dyDescent="0.2">
      <c r="B22" s="44" t="s">
        <v>178</v>
      </c>
      <c r="C22" s="42" t="s">
        <v>355</v>
      </c>
      <c r="D22" s="43" t="s">
        <v>253</v>
      </c>
      <c r="E22" s="43" t="s">
        <v>74</v>
      </c>
      <c r="F22" s="31">
        <v>1002125.06</v>
      </c>
      <c r="G22" s="31">
        <v>1086193.8</v>
      </c>
      <c r="H22" s="31">
        <v>1805966.4</v>
      </c>
      <c r="I22" s="31">
        <v>847647.8</v>
      </c>
      <c r="J22" s="32">
        <f t="shared" si="0"/>
        <v>4741933.0599999996</v>
      </c>
    </row>
    <row r="23" spans="2:10" s="26" customFormat="1" x14ac:dyDescent="0.2">
      <c r="B23" s="44" t="s">
        <v>178</v>
      </c>
      <c r="C23" s="42" t="s">
        <v>385</v>
      </c>
      <c r="D23" s="43" t="s">
        <v>253</v>
      </c>
      <c r="E23" s="43" t="s">
        <v>75</v>
      </c>
      <c r="F23" s="31">
        <v>0</v>
      </c>
      <c r="G23" s="31">
        <v>0</v>
      </c>
      <c r="H23" s="31">
        <v>1160</v>
      </c>
      <c r="I23" s="31">
        <v>0</v>
      </c>
      <c r="J23" s="32">
        <f t="shared" si="0"/>
        <v>1160</v>
      </c>
    </row>
    <row r="24" spans="2:10" s="26" customFormat="1" x14ac:dyDescent="0.2">
      <c r="B24" s="44" t="s">
        <v>178</v>
      </c>
      <c r="C24" s="42" t="s">
        <v>386</v>
      </c>
      <c r="D24" s="43" t="s">
        <v>254</v>
      </c>
      <c r="E24" s="43" t="s">
        <v>247</v>
      </c>
      <c r="F24" s="31">
        <v>0</v>
      </c>
      <c r="G24" s="31">
        <v>0</v>
      </c>
      <c r="H24" s="31">
        <v>0</v>
      </c>
      <c r="I24" s="31">
        <v>0</v>
      </c>
      <c r="J24" s="32">
        <f t="shared" si="0"/>
        <v>0</v>
      </c>
    </row>
    <row r="25" spans="2:10" s="26" customFormat="1" x14ac:dyDescent="0.2">
      <c r="B25" s="44" t="s">
        <v>178</v>
      </c>
      <c r="C25" s="42" t="s">
        <v>387</v>
      </c>
      <c r="D25" s="43" t="s">
        <v>254</v>
      </c>
      <c r="E25" s="43" t="s">
        <v>248</v>
      </c>
      <c r="F25" s="31">
        <v>0</v>
      </c>
      <c r="G25" s="31">
        <v>0</v>
      </c>
      <c r="H25" s="31">
        <v>0</v>
      </c>
      <c r="I25" s="31">
        <v>0</v>
      </c>
      <c r="J25" s="32">
        <f t="shared" si="0"/>
        <v>0</v>
      </c>
    </row>
    <row r="26" spans="2:10" s="26" customFormat="1" x14ac:dyDescent="0.2">
      <c r="B26" s="44" t="s">
        <v>178</v>
      </c>
      <c r="C26" s="42" t="s">
        <v>388</v>
      </c>
      <c r="D26" s="43" t="s">
        <v>254</v>
      </c>
      <c r="E26" s="43" t="s">
        <v>76</v>
      </c>
      <c r="F26" s="31">
        <v>2092.8000000000002</v>
      </c>
      <c r="G26" s="31">
        <v>2650.81</v>
      </c>
      <c r="H26" s="31">
        <v>0</v>
      </c>
      <c r="I26" s="31">
        <v>0</v>
      </c>
      <c r="J26" s="32">
        <f t="shared" si="0"/>
        <v>4743.6100000000006</v>
      </c>
    </row>
    <row r="27" spans="2:10" s="26" customFormat="1" x14ac:dyDescent="0.2">
      <c r="B27" s="44" t="s">
        <v>178</v>
      </c>
      <c r="C27" s="42" t="s">
        <v>276</v>
      </c>
      <c r="D27" s="43" t="s">
        <v>254</v>
      </c>
      <c r="E27" s="43" t="s">
        <v>14</v>
      </c>
      <c r="F27" s="31">
        <v>78485.679999999993</v>
      </c>
      <c r="G27" s="31">
        <v>76777.01999999999</v>
      </c>
      <c r="H27" s="31">
        <v>89039.67</v>
      </c>
      <c r="I27" s="31">
        <v>86010.82</v>
      </c>
      <c r="J27" s="32">
        <f t="shared" si="0"/>
        <v>330313.19</v>
      </c>
    </row>
    <row r="28" spans="2:10" s="26" customFormat="1" x14ac:dyDescent="0.2">
      <c r="B28" s="44" t="s">
        <v>178</v>
      </c>
      <c r="C28" s="42" t="s">
        <v>389</v>
      </c>
      <c r="D28" s="43" t="s">
        <v>254</v>
      </c>
      <c r="E28" s="43" t="s">
        <v>77</v>
      </c>
      <c r="F28" s="31">
        <v>82205.22</v>
      </c>
      <c r="G28" s="31">
        <v>37746.1</v>
      </c>
      <c r="H28" s="31">
        <v>41565.08</v>
      </c>
      <c r="I28" s="31">
        <v>23362.89</v>
      </c>
      <c r="J28" s="32">
        <f t="shared" si="0"/>
        <v>184879.29000000004</v>
      </c>
    </row>
    <row r="29" spans="2:10" s="26" customFormat="1" x14ac:dyDescent="0.2">
      <c r="B29" s="44" t="s">
        <v>178</v>
      </c>
      <c r="C29" s="42" t="s">
        <v>390</v>
      </c>
      <c r="D29" s="43" t="s">
        <v>254</v>
      </c>
      <c r="E29" s="43" t="s">
        <v>78</v>
      </c>
      <c r="F29" s="31">
        <v>165503.67999999999</v>
      </c>
      <c r="G29" s="31">
        <v>159334.22</v>
      </c>
      <c r="H29" s="31">
        <v>166280.91999999998</v>
      </c>
      <c r="I29" s="31">
        <v>160177.81</v>
      </c>
      <c r="J29" s="32">
        <f t="shared" si="0"/>
        <v>651296.63</v>
      </c>
    </row>
    <row r="30" spans="2:10" s="26" customFormat="1" x14ac:dyDescent="0.2">
      <c r="B30" s="44" t="s">
        <v>178</v>
      </c>
      <c r="C30" s="42" t="s">
        <v>391</v>
      </c>
      <c r="D30" s="43" t="s">
        <v>254</v>
      </c>
      <c r="E30" s="43" t="s">
        <v>79</v>
      </c>
      <c r="F30" s="31">
        <v>14090.11</v>
      </c>
      <c r="G30" s="31">
        <v>13340</v>
      </c>
      <c r="H30" s="31">
        <v>8145.5</v>
      </c>
      <c r="I30" s="31">
        <v>4192</v>
      </c>
      <c r="J30" s="32">
        <f t="shared" si="0"/>
        <v>39767.61</v>
      </c>
    </row>
    <row r="31" spans="2:10" s="26" customFormat="1" x14ac:dyDescent="0.2">
      <c r="B31" s="44" t="s">
        <v>178</v>
      </c>
      <c r="C31" s="42" t="s">
        <v>392</v>
      </c>
      <c r="D31" s="43" t="s">
        <v>254</v>
      </c>
      <c r="E31" s="43" t="s">
        <v>80</v>
      </c>
      <c r="F31" s="31">
        <v>429187.64</v>
      </c>
      <c r="G31" s="31">
        <v>503345.55999999994</v>
      </c>
      <c r="H31" s="31">
        <v>409267.51</v>
      </c>
      <c r="I31" s="31">
        <v>155615.74</v>
      </c>
      <c r="J31" s="32">
        <f t="shared" si="0"/>
        <v>1497416.45</v>
      </c>
    </row>
    <row r="32" spans="2:10" s="26" customFormat="1" x14ac:dyDescent="0.2">
      <c r="B32" s="44" t="s">
        <v>178</v>
      </c>
      <c r="C32" s="42" t="s">
        <v>357</v>
      </c>
      <c r="D32" s="43" t="s">
        <v>254</v>
      </c>
      <c r="E32" s="43" t="s">
        <v>81</v>
      </c>
      <c r="F32" s="31">
        <v>358</v>
      </c>
      <c r="G32" s="31">
        <v>500.15</v>
      </c>
      <c r="H32" s="31">
        <v>391.97</v>
      </c>
      <c r="I32" s="31">
        <v>141.9</v>
      </c>
      <c r="J32" s="32">
        <f t="shared" si="0"/>
        <v>1392.02</v>
      </c>
    </row>
    <row r="33" spans="2:10" s="26" customFormat="1" x14ac:dyDescent="0.2">
      <c r="B33" s="44" t="s">
        <v>178</v>
      </c>
      <c r="C33" s="42" t="s">
        <v>393</v>
      </c>
      <c r="D33" s="43" t="s">
        <v>254</v>
      </c>
      <c r="E33" s="43" t="s">
        <v>82</v>
      </c>
      <c r="F33" s="31">
        <v>509</v>
      </c>
      <c r="G33" s="31">
        <v>305.5</v>
      </c>
      <c r="H33" s="31">
        <v>0</v>
      </c>
      <c r="I33" s="31">
        <v>1739.26</v>
      </c>
      <c r="J33" s="32">
        <f t="shared" si="0"/>
        <v>2553.7600000000002</v>
      </c>
    </row>
    <row r="34" spans="2:10" s="26" customFormat="1" x14ac:dyDescent="0.2">
      <c r="B34" s="44" t="s">
        <v>178</v>
      </c>
      <c r="C34" s="42" t="s">
        <v>394</v>
      </c>
      <c r="D34" s="43" t="s">
        <v>254</v>
      </c>
      <c r="E34" s="43" t="s">
        <v>83</v>
      </c>
      <c r="F34" s="31">
        <v>192659.97999999998</v>
      </c>
      <c r="G34" s="31">
        <v>173508.96</v>
      </c>
      <c r="H34" s="31">
        <v>161683.46</v>
      </c>
      <c r="I34" s="31">
        <v>497878.04</v>
      </c>
      <c r="J34" s="32">
        <f t="shared" si="0"/>
        <v>1025730.44</v>
      </c>
    </row>
    <row r="35" spans="2:10" s="26" customFormat="1" x14ac:dyDescent="0.2">
      <c r="B35" s="44" t="s">
        <v>178</v>
      </c>
      <c r="C35" s="42" t="s">
        <v>301</v>
      </c>
      <c r="D35" s="43" t="s">
        <v>254</v>
      </c>
      <c r="E35" s="43" t="s">
        <v>84</v>
      </c>
      <c r="F35" s="31">
        <v>6435</v>
      </c>
      <c r="G35" s="31">
        <v>15892.52</v>
      </c>
      <c r="H35" s="31">
        <v>17968.060000000001</v>
      </c>
      <c r="I35" s="31">
        <v>18383.760000000002</v>
      </c>
      <c r="J35" s="32">
        <f t="shared" si="0"/>
        <v>58679.340000000004</v>
      </c>
    </row>
    <row r="36" spans="2:10" s="26" customFormat="1" x14ac:dyDescent="0.2">
      <c r="B36" s="44" t="s">
        <v>178</v>
      </c>
      <c r="C36" s="42" t="s">
        <v>395</v>
      </c>
      <c r="D36" s="43" t="s">
        <v>48</v>
      </c>
      <c r="E36" s="43" t="s">
        <v>50</v>
      </c>
      <c r="F36" s="31">
        <v>480</v>
      </c>
      <c r="G36" s="31">
        <v>465</v>
      </c>
      <c r="H36" s="31">
        <v>600</v>
      </c>
      <c r="I36" s="31">
        <v>800</v>
      </c>
      <c r="J36" s="32">
        <f t="shared" si="0"/>
        <v>2345</v>
      </c>
    </row>
    <row r="37" spans="2:10" s="26" customFormat="1" x14ac:dyDescent="0.2">
      <c r="B37" s="44" t="s">
        <v>178</v>
      </c>
      <c r="C37" s="42" t="s">
        <v>396</v>
      </c>
      <c r="D37" s="43" t="s">
        <v>20</v>
      </c>
      <c r="E37" s="43" t="s">
        <v>85</v>
      </c>
      <c r="F37" s="31">
        <v>1243.9000000000001</v>
      </c>
      <c r="G37" s="31">
        <v>0</v>
      </c>
      <c r="H37" s="31">
        <v>0</v>
      </c>
      <c r="I37" s="31">
        <v>0</v>
      </c>
      <c r="J37" s="32">
        <f t="shared" si="0"/>
        <v>1243.9000000000001</v>
      </c>
    </row>
    <row r="38" spans="2:10" s="26" customFormat="1" x14ac:dyDescent="0.2">
      <c r="B38" s="44" t="s">
        <v>178</v>
      </c>
      <c r="C38" s="42" t="s">
        <v>397</v>
      </c>
      <c r="D38" s="43" t="s">
        <v>21</v>
      </c>
      <c r="E38" s="43" t="s">
        <v>86</v>
      </c>
      <c r="F38" s="31">
        <v>66358.75</v>
      </c>
      <c r="G38" s="31">
        <v>59221.25</v>
      </c>
      <c r="H38" s="31">
        <v>58480</v>
      </c>
      <c r="I38" s="31">
        <v>56993.75</v>
      </c>
      <c r="J38" s="32">
        <f t="shared" si="0"/>
        <v>241053.75</v>
      </c>
    </row>
    <row r="39" spans="2:10" s="26" customFormat="1" x14ac:dyDescent="0.2">
      <c r="B39" s="44" t="s">
        <v>178</v>
      </c>
      <c r="C39" s="42" t="s">
        <v>398</v>
      </c>
      <c r="D39" s="43" t="s">
        <v>21</v>
      </c>
      <c r="E39" s="43" t="s">
        <v>87</v>
      </c>
      <c r="F39" s="31">
        <v>39886.300000000003</v>
      </c>
      <c r="G39" s="31">
        <v>0</v>
      </c>
      <c r="H39" s="31">
        <v>0</v>
      </c>
      <c r="I39" s="31">
        <v>0</v>
      </c>
      <c r="J39" s="32">
        <f t="shared" si="0"/>
        <v>39886.300000000003</v>
      </c>
    </row>
    <row r="40" spans="2:10" s="26" customFormat="1" x14ac:dyDescent="0.2">
      <c r="B40" s="44" t="s">
        <v>178</v>
      </c>
      <c r="C40" s="42" t="s">
        <v>399</v>
      </c>
      <c r="D40" s="43" t="s">
        <v>21</v>
      </c>
      <c r="E40" s="43" t="s">
        <v>88</v>
      </c>
      <c r="F40" s="31">
        <v>79948.800000000003</v>
      </c>
      <c r="G40" s="31">
        <v>36969.599999999999</v>
      </c>
      <c r="H40" s="31">
        <v>17479.2</v>
      </c>
      <c r="I40" s="31">
        <v>34760</v>
      </c>
      <c r="J40" s="32">
        <f t="shared" si="0"/>
        <v>169157.6</v>
      </c>
    </row>
    <row r="41" spans="2:10" s="26" customFormat="1" x14ac:dyDescent="0.2">
      <c r="B41" s="44" t="s">
        <v>178</v>
      </c>
      <c r="C41" s="42" t="s">
        <v>271</v>
      </c>
      <c r="D41" s="43" t="s">
        <v>21</v>
      </c>
      <c r="E41" s="43" t="s">
        <v>89</v>
      </c>
      <c r="F41" s="31">
        <v>230</v>
      </c>
      <c r="G41" s="31">
        <v>200</v>
      </c>
      <c r="H41" s="31">
        <v>266</v>
      </c>
      <c r="I41" s="31">
        <v>311</v>
      </c>
      <c r="J41" s="32">
        <f t="shared" si="0"/>
        <v>1007</v>
      </c>
    </row>
    <row r="42" spans="2:10" s="26" customFormat="1" x14ac:dyDescent="0.2">
      <c r="B42" s="44" t="s">
        <v>178</v>
      </c>
      <c r="C42" s="42" t="s">
        <v>400</v>
      </c>
      <c r="D42" s="43" t="s">
        <v>255</v>
      </c>
      <c r="E42" s="43" t="s">
        <v>90</v>
      </c>
      <c r="F42" s="31">
        <v>0</v>
      </c>
      <c r="G42" s="31">
        <v>2414</v>
      </c>
      <c r="H42" s="31">
        <v>4378</v>
      </c>
      <c r="I42" s="31">
        <v>0</v>
      </c>
      <c r="J42" s="32">
        <f t="shared" si="0"/>
        <v>6792</v>
      </c>
    </row>
    <row r="43" spans="2:10" s="26" customFormat="1" x14ac:dyDescent="0.2">
      <c r="B43" s="44" t="s">
        <v>178</v>
      </c>
      <c r="C43" s="42" t="s">
        <v>286</v>
      </c>
      <c r="D43" s="43" t="s">
        <v>255</v>
      </c>
      <c r="E43" s="43" t="s">
        <v>91</v>
      </c>
      <c r="F43" s="31">
        <v>8551.99</v>
      </c>
      <c r="G43" s="31">
        <v>5618</v>
      </c>
      <c r="H43" s="31">
        <v>11881</v>
      </c>
      <c r="I43" s="31">
        <v>10188</v>
      </c>
      <c r="J43" s="32">
        <f t="shared" si="0"/>
        <v>36238.99</v>
      </c>
    </row>
    <row r="44" spans="2:10" s="26" customFormat="1" x14ac:dyDescent="0.2">
      <c r="B44" s="44" t="s">
        <v>178</v>
      </c>
      <c r="C44" s="42" t="s">
        <v>401</v>
      </c>
      <c r="D44" s="43" t="s">
        <v>255</v>
      </c>
      <c r="E44" s="43" t="s">
        <v>249</v>
      </c>
      <c r="F44" s="31">
        <v>0</v>
      </c>
      <c r="G44" s="31">
        <v>0</v>
      </c>
      <c r="H44" s="31">
        <v>0</v>
      </c>
      <c r="I44" s="31">
        <v>6326</v>
      </c>
      <c r="J44" s="32">
        <f t="shared" si="0"/>
        <v>6326</v>
      </c>
    </row>
    <row r="45" spans="2:10" s="26" customFormat="1" x14ac:dyDescent="0.2">
      <c r="B45" s="44" t="s">
        <v>178</v>
      </c>
      <c r="C45" s="42" t="s">
        <v>297</v>
      </c>
      <c r="D45" s="43" t="s">
        <v>51</v>
      </c>
      <c r="E45" s="43" t="s">
        <v>54</v>
      </c>
      <c r="F45" s="31">
        <v>850</v>
      </c>
      <c r="G45" s="31">
        <v>1593.14</v>
      </c>
      <c r="H45" s="31">
        <v>1206.77</v>
      </c>
      <c r="I45" s="31">
        <v>1205.94</v>
      </c>
      <c r="J45" s="32">
        <f t="shared" si="0"/>
        <v>4855.8500000000004</v>
      </c>
    </row>
    <row r="46" spans="2:10" s="26" customFormat="1" x14ac:dyDescent="0.2">
      <c r="B46" s="44" t="s">
        <v>178</v>
      </c>
      <c r="C46" s="42" t="s">
        <v>298</v>
      </c>
      <c r="D46" s="43" t="s">
        <v>51</v>
      </c>
      <c r="E46" s="43" t="s">
        <v>92</v>
      </c>
      <c r="F46" s="31">
        <v>1012</v>
      </c>
      <c r="G46" s="31">
        <v>759</v>
      </c>
      <c r="H46" s="31">
        <v>660</v>
      </c>
      <c r="I46" s="31">
        <v>330</v>
      </c>
      <c r="J46" s="32">
        <f t="shared" si="0"/>
        <v>2761</v>
      </c>
    </row>
    <row r="47" spans="2:10" s="26" customFormat="1" x14ac:dyDescent="0.2">
      <c r="B47" s="44" t="s">
        <v>178</v>
      </c>
      <c r="C47" s="42" t="s">
        <v>402</v>
      </c>
      <c r="D47" s="43" t="s">
        <v>28</v>
      </c>
      <c r="E47" s="43" t="s">
        <v>29</v>
      </c>
      <c r="F47" s="31">
        <v>28202</v>
      </c>
      <c r="G47" s="31">
        <v>60537.18</v>
      </c>
      <c r="H47" s="31">
        <v>81685</v>
      </c>
      <c r="I47" s="31">
        <v>79596.399999999994</v>
      </c>
      <c r="J47" s="32">
        <f t="shared" si="0"/>
        <v>250020.58</v>
      </c>
    </row>
    <row r="48" spans="2:10" s="26" customFormat="1" x14ac:dyDescent="0.2">
      <c r="B48" s="44" t="s">
        <v>178</v>
      </c>
      <c r="C48" s="42" t="s">
        <v>180</v>
      </c>
      <c r="D48" s="43" t="s">
        <v>93</v>
      </c>
      <c r="E48" s="43" t="s">
        <v>250</v>
      </c>
      <c r="F48" s="31">
        <v>202836.18</v>
      </c>
      <c r="G48" s="31">
        <v>185252.84</v>
      </c>
      <c r="H48" s="31">
        <v>171705</v>
      </c>
      <c r="I48" s="31">
        <v>182449.6</v>
      </c>
      <c r="J48" s="32">
        <f t="shared" si="0"/>
        <v>742243.62</v>
      </c>
    </row>
    <row r="49" spans="2:10" s="26" customFormat="1" x14ac:dyDescent="0.2">
      <c r="B49" s="44" t="s">
        <v>178</v>
      </c>
      <c r="C49" s="42" t="s">
        <v>403</v>
      </c>
      <c r="D49" s="43" t="s">
        <v>95</v>
      </c>
      <c r="E49" s="43" t="s">
        <v>251</v>
      </c>
      <c r="F49" s="31">
        <v>0</v>
      </c>
      <c r="G49" s="31">
        <v>0</v>
      </c>
      <c r="H49" s="31">
        <v>0</v>
      </c>
      <c r="I49" s="31">
        <v>200</v>
      </c>
      <c r="J49" s="32">
        <f t="shared" si="0"/>
        <v>200</v>
      </c>
    </row>
    <row r="50" spans="2:10" s="26" customFormat="1" x14ac:dyDescent="0.2">
      <c r="B50" s="44" t="s">
        <v>178</v>
      </c>
      <c r="C50" s="42" t="s">
        <v>404</v>
      </c>
      <c r="D50" s="43" t="s">
        <v>95</v>
      </c>
      <c r="E50" s="43" t="s">
        <v>94</v>
      </c>
      <c r="F50" s="31">
        <v>6834.14</v>
      </c>
      <c r="G50" s="31">
        <v>10669.4</v>
      </c>
      <c r="H50" s="31">
        <v>4802.42</v>
      </c>
      <c r="I50" s="31">
        <v>4222.05</v>
      </c>
      <c r="J50" s="32">
        <f t="shared" si="0"/>
        <v>26528.01</v>
      </c>
    </row>
    <row r="51" spans="2:10" s="26" customFormat="1" x14ac:dyDescent="0.2">
      <c r="B51" s="44" t="s">
        <v>178</v>
      </c>
      <c r="C51" s="42" t="s">
        <v>340</v>
      </c>
      <c r="D51" s="43" t="s">
        <v>36</v>
      </c>
      <c r="E51" s="43" t="s">
        <v>33</v>
      </c>
      <c r="F51" s="31">
        <v>101253.27</v>
      </c>
      <c r="G51" s="31">
        <v>69842</v>
      </c>
      <c r="H51" s="31">
        <v>115235.15</v>
      </c>
      <c r="I51" s="31">
        <v>0</v>
      </c>
      <c r="J51" s="32">
        <f t="shared" si="0"/>
        <v>286330.42000000004</v>
      </c>
    </row>
    <row r="52" spans="2:10" s="26" customFormat="1" x14ac:dyDescent="0.2">
      <c r="B52" s="44" t="s">
        <v>178</v>
      </c>
      <c r="C52" s="42" t="s">
        <v>405</v>
      </c>
      <c r="D52" s="43" t="s">
        <v>36</v>
      </c>
      <c r="E52" s="43" t="s">
        <v>35</v>
      </c>
      <c r="F52" s="31">
        <v>13166</v>
      </c>
      <c r="G52" s="31">
        <v>6360</v>
      </c>
      <c r="H52" s="31">
        <v>15712</v>
      </c>
      <c r="I52" s="31">
        <v>20800</v>
      </c>
      <c r="J52" s="32">
        <f t="shared" si="0"/>
        <v>56038</v>
      </c>
    </row>
    <row r="53" spans="2:10" s="26" customFormat="1" x14ac:dyDescent="0.2">
      <c r="B53" s="44" t="s">
        <v>178</v>
      </c>
      <c r="C53" s="42" t="s">
        <v>341</v>
      </c>
      <c r="D53" s="43" t="s">
        <v>36</v>
      </c>
      <c r="E53" s="43" t="s">
        <v>96</v>
      </c>
      <c r="F53" s="31">
        <v>0</v>
      </c>
      <c r="G53" s="31">
        <v>0</v>
      </c>
      <c r="H53" s="31">
        <v>0</v>
      </c>
      <c r="I53" s="31">
        <v>73401.72</v>
      </c>
      <c r="J53" s="32">
        <f t="shared" si="0"/>
        <v>73401.72</v>
      </c>
    </row>
    <row r="54" spans="2:10" s="26" customFormat="1" x14ac:dyDescent="0.2">
      <c r="B54" s="44" t="s">
        <v>178</v>
      </c>
      <c r="C54" s="42" t="s">
        <v>369</v>
      </c>
      <c r="D54" s="43" t="s">
        <v>37</v>
      </c>
      <c r="E54" s="43" t="s">
        <v>97</v>
      </c>
      <c r="F54" s="31">
        <v>2072</v>
      </c>
      <c r="G54" s="31">
        <v>2530</v>
      </c>
      <c r="H54" s="31">
        <v>2750</v>
      </c>
      <c r="I54" s="31">
        <v>2980</v>
      </c>
      <c r="J54" s="32">
        <f t="shared" si="0"/>
        <v>10332</v>
      </c>
    </row>
    <row r="55" spans="2:10" s="26" customFormat="1" x14ac:dyDescent="0.2">
      <c r="B55" s="44" t="s">
        <v>178</v>
      </c>
      <c r="C55" s="42" t="s">
        <v>406</v>
      </c>
      <c r="D55" s="43" t="s">
        <v>37</v>
      </c>
      <c r="E55" s="43" t="s">
        <v>252</v>
      </c>
      <c r="F55" s="31">
        <v>0</v>
      </c>
      <c r="G55" s="31">
        <v>0</v>
      </c>
      <c r="H55" s="31">
        <v>0</v>
      </c>
      <c r="I55" s="31">
        <v>0</v>
      </c>
      <c r="J55" s="32">
        <f t="shared" si="0"/>
        <v>0</v>
      </c>
    </row>
    <row r="56" spans="2:10" s="26" customFormat="1" x14ac:dyDescent="0.2">
      <c r="B56" s="44" t="s">
        <v>178</v>
      </c>
      <c r="C56" s="42" t="s">
        <v>407</v>
      </c>
      <c r="D56" s="43" t="s">
        <v>37</v>
      </c>
      <c r="E56" s="43" t="s">
        <v>98</v>
      </c>
      <c r="F56" s="31">
        <v>75457.41</v>
      </c>
      <c r="G56" s="31">
        <v>80460.13</v>
      </c>
      <c r="H56" s="31">
        <v>40256.58</v>
      </c>
      <c r="I56" s="31">
        <v>53526.96</v>
      </c>
      <c r="J56" s="32">
        <f t="shared" si="0"/>
        <v>249701.08</v>
      </c>
    </row>
    <row r="57" spans="2:10" s="26" customFormat="1" x14ac:dyDescent="0.2">
      <c r="B57" s="44" t="s">
        <v>178</v>
      </c>
      <c r="C57" s="42" t="s">
        <v>408</v>
      </c>
      <c r="D57" s="43" t="s">
        <v>37</v>
      </c>
      <c r="E57" s="43" t="s">
        <v>99</v>
      </c>
      <c r="F57" s="31">
        <v>1259.49</v>
      </c>
      <c r="G57" s="31">
        <v>0</v>
      </c>
      <c r="H57" s="31">
        <v>0</v>
      </c>
      <c r="I57" s="31">
        <v>3137.75</v>
      </c>
      <c r="J57" s="32">
        <f t="shared" si="0"/>
        <v>4397.24</v>
      </c>
    </row>
    <row r="58" spans="2:10" s="26" customFormat="1" x14ac:dyDescent="0.2">
      <c r="B58" s="44" t="s">
        <v>178</v>
      </c>
      <c r="C58" s="42" t="s">
        <v>302</v>
      </c>
      <c r="D58" s="43" t="s">
        <v>37</v>
      </c>
      <c r="E58" s="43" t="s">
        <v>100</v>
      </c>
      <c r="F58" s="31">
        <v>2558</v>
      </c>
      <c r="G58" s="31">
        <v>1024</v>
      </c>
      <c r="H58" s="31">
        <v>180</v>
      </c>
      <c r="I58" s="31">
        <v>1708</v>
      </c>
      <c r="J58" s="32">
        <f t="shared" si="0"/>
        <v>5470</v>
      </c>
    </row>
    <row r="59" spans="2:10" s="26" customFormat="1" x14ac:dyDescent="0.2">
      <c r="B59" s="44" t="s">
        <v>178</v>
      </c>
      <c r="C59" s="42" t="s">
        <v>307</v>
      </c>
      <c r="D59" s="43" t="s">
        <v>37</v>
      </c>
      <c r="E59" s="43" t="s">
        <v>101</v>
      </c>
      <c r="F59" s="31">
        <v>9900</v>
      </c>
      <c r="G59" s="31">
        <v>8200</v>
      </c>
      <c r="H59" s="31">
        <v>9500</v>
      </c>
      <c r="I59" s="31">
        <v>1180</v>
      </c>
      <c r="J59" s="32">
        <f t="shared" si="0"/>
        <v>28780</v>
      </c>
    </row>
    <row r="60" spans="2:10" s="26" customFormat="1" x14ac:dyDescent="0.2">
      <c r="B60" s="44" t="s">
        <v>178</v>
      </c>
      <c r="C60" s="42" t="s">
        <v>409</v>
      </c>
      <c r="D60" s="43" t="s">
        <v>37</v>
      </c>
      <c r="E60" s="43" t="s">
        <v>102</v>
      </c>
      <c r="F60" s="31">
        <v>18100</v>
      </c>
      <c r="G60" s="31">
        <v>21600</v>
      </c>
      <c r="H60" s="31">
        <v>29379</v>
      </c>
      <c r="I60" s="31">
        <v>28300</v>
      </c>
      <c r="J60" s="32">
        <f t="shared" si="0"/>
        <v>97379</v>
      </c>
    </row>
    <row r="61" spans="2:10" s="26" customFormat="1" x14ac:dyDescent="0.2">
      <c r="B61" s="44" t="s">
        <v>178</v>
      </c>
      <c r="C61" s="42" t="s">
        <v>410</v>
      </c>
      <c r="D61" s="43" t="s">
        <v>37</v>
      </c>
      <c r="E61" s="43" t="s">
        <v>58</v>
      </c>
      <c r="F61" s="31">
        <v>30</v>
      </c>
      <c r="G61" s="31">
        <v>0</v>
      </c>
      <c r="H61" s="31">
        <v>0</v>
      </c>
      <c r="I61" s="31">
        <v>0</v>
      </c>
      <c r="J61" s="32">
        <f t="shared" si="0"/>
        <v>30</v>
      </c>
    </row>
    <row r="62" spans="2:10" s="26" customFormat="1" x14ac:dyDescent="0.2">
      <c r="B62" s="44" t="s">
        <v>178</v>
      </c>
      <c r="C62" s="42" t="s">
        <v>411</v>
      </c>
      <c r="D62" s="43" t="s">
        <v>37</v>
      </c>
      <c r="E62" s="43" t="s">
        <v>103</v>
      </c>
      <c r="F62" s="31">
        <v>0</v>
      </c>
      <c r="G62" s="31">
        <v>0</v>
      </c>
      <c r="H62" s="31">
        <v>0</v>
      </c>
      <c r="I62" s="31">
        <v>710</v>
      </c>
      <c r="J62" s="32">
        <f t="shared" si="0"/>
        <v>710</v>
      </c>
    </row>
    <row r="63" spans="2:10" s="26" customFormat="1" x14ac:dyDescent="0.2">
      <c r="B63" s="44" t="s">
        <v>178</v>
      </c>
      <c r="C63" s="42" t="s">
        <v>412</v>
      </c>
      <c r="D63" s="43" t="s">
        <v>37</v>
      </c>
      <c r="E63" s="43" t="s">
        <v>104</v>
      </c>
      <c r="F63" s="31">
        <v>324</v>
      </c>
      <c r="G63" s="31">
        <v>0</v>
      </c>
      <c r="H63" s="31">
        <v>0</v>
      </c>
      <c r="I63" s="31">
        <v>802.5</v>
      </c>
      <c r="J63" s="32">
        <f t="shared" si="0"/>
        <v>1126.5</v>
      </c>
    </row>
    <row r="64" spans="2:10" s="26" customFormat="1" x14ac:dyDescent="0.2">
      <c r="B64" s="44" t="s">
        <v>178</v>
      </c>
      <c r="C64" s="42" t="s">
        <v>373</v>
      </c>
      <c r="D64" s="43" t="s">
        <v>56</v>
      </c>
      <c r="E64" s="43" t="s">
        <v>105</v>
      </c>
      <c r="F64" s="31">
        <v>265840.74</v>
      </c>
      <c r="G64" s="31">
        <v>439170.76</v>
      </c>
      <c r="H64" s="31">
        <v>331529.03999999998</v>
      </c>
      <c r="I64" s="31">
        <v>316722.27999999997</v>
      </c>
      <c r="J64" s="32">
        <f t="shared" si="0"/>
        <v>1353262.82</v>
      </c>
    </row>
    <row r="65" spans="2:10" s="26" customFormat="1" x14ac:dyDescent="0.2">
      <c r="B65" s="44" t="s">
        <v>178</v>
      </c>
      <c r="C65" s="42" t="s">
        <v>299</v>
      </c>
      <c r="D65" s="43" t="s">
        <v>57</v>
      </c>
      <c r="E65" s="43" t="s">
        <v>106</v>
      </c>
      <c r="F65" s="31">
        <v>1014312.74</v>
      </c>
      <c r="G65" s="31">
        <v>798469</v>
      </c>
      <c r="H65" s="31">
        <v>917100.05999999994</v>
      </c>
      <c r="I65" s="31">
        <v>859951.72</v>
      </c>
      <c r="J65" s="32">
        <f t="shared" si="0"/>
        <v>3589833.5199999996</v>
      </c>
    </row>
    <row r="66" spans="2:10" s="26" customFormat="1" x14ac:dyDescent="0.2">
      <c r="B66" s="44" t="s">
        <v>178</v>
      </c>
      <c r="C66" s="42" t="s">
        <v>300</v>
      </c>
      <c r="D66" s="43" t="s">
        <v>57</v>
      </c>
      <c r="E66" s="43" t="s">
        <v>107</v>
      </c>
      <c r="F66" s="31">
        <v>2323.6999999999998</v>
      </c>
      <c r="G66" s="31">
        <v>672.67000000000007</v>
      </c>
      <c r="H66" s="31">
        <v>0</v>
      </c>
      <c r="I66" s="31">
        <v>584.98</v>
      </c>
      <c r="J66" s="32">
        <f t="shared" si="0"/>
        <v>3581.35</v>
      </c>
    </row>
    <row r="67" spans="2:10" s="26" customFormat="1" x14ac:dyDescent="0.2">
      <c r="B67" s="44" t="s">
        <v>178</v>
      </c>
      <c r="C67" s="42" t="s">
        <v>413</v>
      </c>
      <c r="D67" s="43" t="s">
        <v>38</v>
      </c>
      <c r="E67" s="43" t="s">
        <v>108</v>
      </c>
      <c r="F67" s="31">
        <v>28415</v>
      </c>
      <c r="G67" s="31">
        <v>45358</v>
      </c>
      <c r="H67" s="31">
        <v>21890</v>
      </c>
      <c r="I67" s="31">
        <v>48856</v>
      </c>
      <c r="J67" s="32">
        <f t="shared" si="0"/>
        <v>144519</v>
      </c>
    </row>
    <row r="68" spans="2:10" s="26" customFormat="1" x14ac:dyDescent="0.2">
      <c r="B68" s="44" t="s">
        <v>178</v>
      </c>
      <c r="C68" s="42" t="s">
        <v>414</v>
      </c>
      <c r="D68" s="43" t="s">
        <v>38</v>
      </c>
      <c r="E68" s="43" t="s">
        <v>109</v>
      </c>
      <c r="F68" s="31">
        <v>539372.55000000005</v>
      </c>
      <c r="G68" s="31">
        <v>424409.02</v>
      </c>
      <c r="H68" s="31">
        <v>450219</v>
      </c>
      <c r="I68" s="31">
        <v>623220.9</v>
      </c>
      <c r="J68" s="32">
        <f t="shared" si="0"/>
        <v>2037221.4700000002</v>
      </c>
    </row>
    <row r="69" spans="2:10" s="26" customFormat="1" x14ac:dyDescent="0.2">
      <c r="B69" s="44" t="s">
        <v>179</v>
      </c>
      <c r="C69" s="42" t="s">
        <v>310</v>
      </c>
      <c r="D69" s="43" t="s">
        <v>11</v>
      </c>
      <c r="E69" s="56" t="s">
        <v>44</v>
      </c>
      <c r="F69" s="31">
        <v>0</v>
      </c>
      <c r="G69" s="31">
        <v>0</v>
      </c>
      <c r="H69" s="31">
        <v>0</v>
      </c>
      <c r="I69" s="31">
        <v>2744</v>
      </c>
      <c r="J69" s="32">
        <f t="shared" si="0"/>
        <v>2744</v>
      </c>
    </row>
    <row r="70" spans="2:10" s="26" customFormat="1" x14ac:dyDescent="0.2">
      <c r="B70" s="44" t="s">
        <v>179</v>
      </c>
      <c r="C70" s="42" t="s">
        <v>347</v>
      </c>
      <c r="D70" s="43" t="s">
        <v>11</v>
      </c>
      <c r="E70" s="56" t="s">
        <v>67</v>
      </c>
      <c r="F70" s="31">
        <v>0</v>
      </c>
      <c r="G70" s="31">
        <v>0</v>
      </c>
      <c r="H70" s="31">
        <v>0</v>
      </c>
      <c r="I70" s="31">
        <v>12071</v>
      </c>
      <c r="J70" s="32">
        <f t="shared" si="0"/>
        <v>12071</v>
      </c>
    </row>
    <row r="71" spans="2:10" s="26" customFormat="1" x14ac:dyDescent="0.2">
      <c r="B71" s="44" t="s">
        <v>179</v>
      </c>
      <c r="C71" s="42" t="s">
        <v>381</v>
      </c>
      <c r="D71" s="43" t="s">
        <v>11</v>
      </c>
      <c r="E71" s="56" t="s">
        <v>68</v>
      </c>
      <c r="F71" s="31">
        <v>15968</v>
      </c>
      <c r="G71" s="31">
        <v>16429</v>
      </c>
      <c r="H71" s="31">
        <v>12449</v>
      </c>
      <c r="I71" s="31">
        <v>0</v>
      </c>
      <c r="J71" s="32">
        <f t="shared" si="0"/>
        <v>44846</v>
      </c>
    </row>
    <row r="72" spans="2:10" s="26" customFormat="1" x14ac:dyDescent="0.2">
      <c r="B72" s="44" t="s">
        <v>179</v>
      </c>
      <c r="C72" s="42" t="s">
        <v>297</v>
      </c>
      <c r="D72" s="43" t="s">
        <v>51</v>
      </c>
      <c r="E72" s="56" t="s">
        <v>54</v>
      </c>
      <c r="F72" s="31">
        <v>2479.44</v>
      </c>
      <c r="G72" s="31">
        <v>1914.57</v>
      </c>
      <c r="H72" s="31">
        <v>2446.6999999999998</v>
      </c>
      <c r="I72" s="31">
        <v>3517.7999999999997</v>
      </c>
      <c r="J72" s="32">
        <f t="shared" si="0"/>
        <v>10358.51</v>
      </c>
    </row>
    <row r="73" spans="2:10" s="26" customFormat="1" x14ac:dyDescent="0.2">
      <c r="B73" s="44" t="s">
        <v>179</v>
      </c>
      <c r="C73" s="42" t="s">
        <v>404</v>
      </c>
      <c r="D73" s="43" t="s">
        <v>95</v>
      </c>
      <c r="E73" s="56" t="s">
        <v>94</v>
      </c>
      <c r="F73" s="31">
        <v>2928.91</v>
      </c>
      <c r="G73" s="31">
        <v>4572.6000000000004</v>
      </c>
      <c r="H73" s="31">
        <v>0</v>
      </c>
      <c r="I73" s="31">
        <v>1809.82</v>
      </c>
      <c r="J73" s="32">
        <f t="shared" si="0"/>
        <v>9311.33</v>
      </c>
    </row>
    <row r="74" spans="2:10" s="26" customFormat="1" x14ac:dyDescent="0.2">
      <c r="B74" s="44" t="s">
        <v>179</v>
      </c>
      <c r="C74" s="42" t="s">
        <v>300</v>
      </c>
      <c r="D74" s="43" t="s">
        <v>57</v>
      </c>
      <c r="E74" s="56" t="s">
        <v>107</v>
      </c>
      <c r="F74" s="31">
        <v>206.4</v>
      </c>
      <c r="G74" s="31">
        <v>238.4</v>
      </c>
      <c r="H74" s="31">
        <v>218</v>
      </c>
      <c r="I74" s="31">
        <v>209.2</v>
      </c>
      <c r="J74" s="32">
        <f t="shared" si="0"/>
        <v>872</v>
      </c>
    </row>
    <row r="75" spans="2:10" s="26" customFormat="1" ht="16" thickBot="1" x14ac:dyDescent="0.25">
      <c r="B75" s="44" t="s">
        <v>179</v>
      </c>
      <c r="C75" s="42" t="s">
        <v>414</v>
      </c>
      <c r="D75" s="43" t="s">
        <v>38</v>
      </c>
      <c r="E75" s="56" t="s">
        <v>109</v>
      </c>
      <c r="F75" s="31">
        <v>1116</v>
      </c>
      <c r="G75" s="31">
        <v>1788</v>
      </c>
      <c r="H75" s="31">
        <v>1231</v>
      </c>
      <c r="I75" s="31">
        <v>1244</v>
      </c>
      <c r="J75" s="32">
        <f t="shared" si="0"/>
        <v>5379</v>
      </c>
    </row>
    <row r="76" spans="2:10" s="26" customFormat="1" ht="22" customHeight="1" thickBot="1" x14ac:dyDescent="0.25">
      <c r="B76" s="98" t="s">
        <v>39</v>
      </c>
      <c r="C76" s="99"/>
      <c r="D76" s="99"/>
      <c r="E76" s="99"/>
      <c r="F76" s="27">
        <f>SUBTOTAL(9,F13:F75)</f>
        <v>5427333.7400000012</v>
      </c>
      <c r="G76" s="27">
        <f t="shared" ref="G76:J76" si="1">SUBTOTAL(9,G13:G75)</f>
        <v>5291750.92</v>
      </c>
      <c r="H76" s="27">
        <f t="shared" si="1"/>
        <v>5824046.4299999997</v>
      </c>
      <c r="I76" s="27">
        <f t="shared" si="1"/>
        <v>5264533.08</v>
      </c>
      <c r="J76" s="27">
        <f t="shared" si="1"/>
        <v>21807664.169999998</v>
      </c>
    </row>
    <row r="78" spans="2:10" x14ac:dyDescent="0.2">
      <c r="B78" s="24" t="s">
        <v>41</v>
      </c>
      <c r="C78" s="1"/>
      <c r="D78" s="1"/>
      <c r="E78" s="4"/>
      <c r="F78" s="4"/>
      <c r="G78" s="4"/>
      <c r="H78" s="4"/>
      <c r="I78" s="4"/>
    </row>
    <row r="79" spans="2:10" x14ac:dyDescent="0.2">
      <c r="B79" s="79" t="s">
        <v>246</v>
      </c>
      <c r="C79" s="79"/>
      <c r="D79" s="79"/>
      <c r="E79" s="79"/>
      <c r="F79" s="79"/>
      <c r="G79" s="79"/>
      <c r="H79" s="79"/>
      <c r="I79" s="79"/>
    </row>
    <row r="80" spans="2:10" x14ac:dyDescent="0.2">
      <c r="B80" s="79" t="s">
        <v>42</v>
      </c>
      <c r="C80" s="79"/>
      <c r="D80" s="79"/>
      <c r="E80" s="79"/>
      <c r="F80" s="79"/>
      <c r="G80" s="79"/>
      <c r="H80" s="79"/>
      <c r="I80" s="79"/>
    </row>
  </sheetData>
  <autoFilter ref="B12:J75" xr:uid="{E475C593-0AB0-A543-8906-A7B5F2EE1B26}"/>
  <mergeCells count="13">
    <mergeCell ref="B79:I79"/>
    <mergeCell ref="B80:I80"/>
    <mergeCell ref="C8:J8"/>
    <mergeCell ref="B9:J9"/>
    <mergeCell ref="C10:J10"/>
    <mergeCell ref="B11:J11"/>
    <mergeCell ref="B76:E76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13:C68 C69:C7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C593-0AB0-A543-8906-A7B5F2EE1B26}">
  <dimension ref="B1:J129"/>
  <sheetViews>
    <sheetView showGridLines="0" zoomScale="130" zoomScaleNormal="130" workbookViewId="0">
      <pane ySplit="12" topLeftCell="A13" activePane="bottomLeft" state="frozen"/>
      <selection pane="bottomLeft" activeCell="F125" sqref="F125:I125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8"/>
      <c r="C2" s="89"/>
      <c r="D2" s="89"/>
      <c r="E2" s="89"/>
      <c r="F2" s="89"/>
      <c r="G2" s="89"/>
      <c r="H2" s="89"/>
      <c r="I2" s="89"/>
      <c r="J2" s="90"/>
    </row>
    <row r="3" spans="2:10" ht="16" customHeight="1" x14ac:dyDescent="0.2">
      <c r="B3" s="70" t="s">
        <v>0</v>
      </c>
      <c r="C3" s="71"/>
      <c r="D3" s="71"/>
      <c r="E3" s="71"/>
      <c r="F3" s="71"/>
      <c r="G3" s="71"/>
      <c r="H3" s="71"/>
      <c r="I3" s="71"/>
      <c r="J3" s="72"/>
    </row>
    <row r="4" spans="2:10" ht="16" customHeight="1" x14ac:dyDescent="0.2">
      <c r="B4" s="70" t="s">
        <v>1</v>
      </c>
      <c r="C4" s="71"/>
      <c r="D4" s="71"/>
      <c r="E4" s="71"/>
      <c r="F4" s="71"/>
      <c r="G4" s="71"/>
      <c r="H4" s="71"/>
      <c r="I4" s="71"/>
      <c r="J4" s="72"/>
    </row>
    <row r="5" spans="2:10" ht="16" customHeight="1" x14ac:dyDescent="0.2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0" ht="16" customHeight="1" x14ac:dyDescent="0.2">
      <c r="B6" s="70" t="s">
        <v>3</v>
      </c>
      <c r="C6" s="71"/>
      <c r="D6" s="71"/>
      <c r="E6" s="71"/>
      <c r="F6" s="71"/>
      <c r="G6" s="71"/>
      <c r="H6" s="71"/>
      <c r="I6" s="71"/>
      <c r="J6" s="72"/>
    </row>
    <row r="7" spans="2:10" ht="16" customHeight="1" x14ac:dyDescent="0.2">
      <c r="B7" s="73" t="s">
        <v>272</v>
      </c>
      <c r="C7" s="74"/>
      <c r="D7" s="74"/>
      <c r="E7" s="74"/>
      <c r="F7" s="74"/>
      <c r="G7" s="74"/>
      <c r="H7" s="74"/>
      <c r="I7" s="74"/>
      <c r="J7" s="75"/>
    </row>
    <row r="8" spans="2:10" x14ac:dyDescent="0.2">
      <c r="B8" s="34"/>
      <c r="C8" s="91"/>
      <c r="D8" s="91"/>
      <c r="E8" s="91"/>
      <c r="F8" s="91"/>
      <c r="G8" s="91"/>
      <c r="H8" s="91"/>
      <c r="I8" s="91"/>
      <c r="J8" s="92"/>
    </row>
    <row r="9" spans="2:10" ht="16" x14ac:dyDescent="0.2">
      <c r="B9" s="62" t="s">
        <v>273</v>
      </c>
      <c r="C9" s="93"/>
      <c r="D9" s="93"/>
      <c r="E9" s="93"/>
      <c r="F9" s="93"/>
      <c r="G9" s="93"/>
      <c r="H9" s="93"/>
      <c r="I9" s="93"/>
      <c r="J9" s="94"/>
    </row>
    <row r="10" spans="2:10" x14ac:dyDescent="0.2">
      <c r="B10" s="34"/>
      <c r="C10" s="91"/>
      <c r="D10" s="91"/>
      <c r="E10" s="91"/>
      <c r="F10" s="91"/>
      <c r="G10" s="91"/>
      <c r="H10" s="91"/>
      <c r="I10" s="91"/>
      <c r="J10" s="92"/>
    </row>
    <row r="11" spans="2:10" ht="27" customHeight="1" thickBot="1" x14ac:dyDescent="0.25">
      <c r="B11" s="95" t="s">
        <v>186</v>
      </c>
      <c r="C11" s="96"/>
      <c r="D11" s="96"/>
      <c r="E11" s="96"/>
      <c r="F11" s="96"/>
      <c r="G11" s="96"/>
      <c r="H11" s="96"/>
      <c r="I11" s="96"/>
      <c r="J11" s="97"/>
    </row>
    <row r="12" spans="2:10" s="2" customFormat="1" ht="33" customHeight="1" x14ac:dyDescent="0.2">
      <c r="B12" s="35" t="s">
        <v>63</v>
      </c>
      <c r="C12" s="36" t="s">
        <v>12</v>
      </c>
      <c r="D12" s="37" t="s">
        <v>4</v>
      </c>
      <c r="E12" s="38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39" t="s">
        <v>59</v>
      </c>
    </row>
    <row r="13" spans="2:10" x14ac:dyDescent="0.2">
      <c r="B13" s="33" t="s">
        <v>194</v>
      </c>
      <c r="C13" s="29" t="s">
        <v>303</v>
      </c>
      <c r="D13" s="30" t="s">
        <v>253</v>
      </c>
      <c r="E13" s="40" t="s">
        <v>110</v>
      </c>
      <c r="F13" s="31">
        <v>0</v>
      </c>
      <c r="G13" s="31">
        <v>0</v>
      </c>
      <c r="H13" s="31">
        <v>0</v>
      </c>
      <c r="I13" s="31">
        <v>18000</v>
      </c>
      <c r="J13" s="32">
        <f>+SUM(F13:I13)</f>
        <v>18000</v>
      </c>
    </row>
    <row r="14" spans="2:10" x14ac:dyDescent="0.2">
      <c r="B14" s="33" t="s">
        <v>194</v>
      </c>
      <c r="C14" s="29" t="s">
        <v>304</v>
      </c>
      <c r="D14" s="30" t="s">
        <v>253</v>
      </c>
      <c r="E14" s="40" t="s">
        <v>256</v>
      </c>
      <c r="F14" s="31">
        <v>0</v>
      </c>
      <c r="G14" s="31">
        <v>217</v>
      </c>
      <c r="H14" s="31">
        <v>0</v>
      </c>
      <c r="I14" s="31">
        <v>0</v>
      </c>
      <c r="J14" s="32">
        <f>+SUM(F14:I14)</f>
        <v>217</v>
      </c>
    </row>
    <row r="15" spans="2:10" s="26" customFormat="1" x14ac:dyDescent="0.2">
      <c r="B15" s="33" t="s">
        <v>111</v>
      </c>
      <c r="C15" s="29" t="s">
        <v>305</v>
      </c>
      <c r="D15" s="30" t="s">
        <v>11</v>
      </c>
      <c r="E15" s="40" t="s">
        <v>112</v>
      </c>
      <c r="F15" s="31">
        <v>28371</v>
      </c>
      <c r="G15" s="31">
        <v>0</v>
      </c>
      <c r="H15" s="31">
        <v>0</v>
      </c>
      <c r="I15" s="31">
        <v>0</v>
      </c>
      <c r="J15" s="32">
        <f>+SUM(F15:I15)</f>
        <v>28371</v>
      </c>
    </row>
    <row r="16" spans="2:10" s="26" customFormat="1" x14ac:dyDescent="0.2">
      <c r="B16" s="33" t="s">
        <v>111</v>
      </c>
      <c r="C16" s="29" t="s">
        <v>306</v>
      </c>
      <c r="D16" s="30" t="s">
        <v>20</v>
      </c>
      <c r="E16" s="40" t="s">
        <v>113</v>
      </c>
      <c r="F16" s="31">
        <v>177</v>
      </c>
      <c r="G16" s="31">
        <v>160</v>
      </c>
      <c r="H16" s="31">
        <v>173</v>
      </c>
      <c r="I16" s="31">
        <v>160</v>
      </c>
      <c r="J16" s="32">
        <f t="shared" ref="J16:J18" si="0">+SUM(F16:I16)</f>
        <v>670</v>
      </c>
    </row>
    <row r="17" spans="2:10" s="26" customFormat="1" x14ac:dyDescent="0.2">
      <c r="B17" s="33" t="s">
        <v>111</v>
      </c>
      <c r="C17" s="29" t="s">
        <v>307</v>
      </c>
      <c r="D17" s="30" t="s">
        <v>37</v>
      </c>
      <c r="E17" s="40" t="s">
        <v>101</v>
      </c>
      <c r="F17" s="31">
        <v>2166</v>
      </c>
      <c r="G17" s="31">
        <v>1828</v>
      </c>
      <c r="H17" s="31">
        <v>1832</v>
      </c>
      <c r="I17" s="31">
        <v>0</v>
      </c>
      <c r="J17" s="32">
        <f t="shared" si="0"/>
        <v>5826</v>
      </c>
    </row>
    <row r="18" spans="2:10" s="26" customFormat="1" x14ac:dyDescent="0.2">
      <c r="B18" s="33" t="s">
        <v>111</v>
      </c>
      <c r="C18" s="29" t="s">
        <v>308</v>
      </c>
      <c r="D18" s="30" t="s">
        <v>38</v>
      </c>
      <c r="E18" s="40" t="s">
        <v>114</v>
      </c>
      <c r="F18" s="31">
        <v>2100</v>
      </c>
      <c r="G18" s="31">
        <v>0</v>
      </c>
      <c r="H18" s="31">
        <v>0</v>
      </c>
      <c r="I18" s="31">
        <v>1204</v>
      </c>
      <c r="J18" s="32">
        <f t="shared" si="0"/>
        <v>3304</v>
      </c>
    </row>
    <row r="19" spans="2:10" s="26" customFormat="1" x14ac:dyDescent="0.2">
      <c r="B19" s="33" t="s">
        <v>115</v>
      </c>
      <c r="C19" s="29" t="s">
        <v>309</v>
      </c>
      <c r="D19" s="30" t="s">
        <v>11</v>
      </c>
      <c r="E19" s="40" t="s">
        <v>116</v>
      </c>
      <c r="F19" s="31">
        <v>0</v>
      </c>
      <c r="G19" s="31">
        <v>0</v>
      </c>
      <c r="H19" s="31">
        <v>23400</v>
      </c>
      <c r="I19" s="31">
        <v>0</v>
      </c>
      <c r="J19" s="32">
        <f>+SUM(F19:I19)</f>
        <v>23400</v>
      </c>
    </row>
    <row r="20" spans="2:10" s="26" customFormat="1" x14ac:dyDescent="0.2">
      <c r="B20" s="33" t="s">
        <v>115</v>
      </c>
      <c r="C20" s="29" t="s">
        <v>310</v>
      </c>
      <c r="D20" s="30" t="s">
        <v>11</v>
      </c>
      <c r="E20" s="40" t="s">
        <v>44</v>
      </c>
      <c r="F20" s="31">
        <v>2166</v>
      </c>
      <c r="G20" s="31">
        <v>0</v>
      </c>
      <c r="H20" s="31">
        <v>0</v>
      </c>
      <c r="I20" s="31">
        <v>0</v>
      </c>
      <c r="J20" s="32">
        <f t="shared" ref="J20:J62" si="1">+SUM(F20:I20)</f>
        <v>2166</v>
      </c>
    </row>
    <row r="21" spans="2:10" s="26" customFormat="1" x14ac:dyDescent="0.2">
      <c r="B21" s="33" t="s">
        <v>115</v>
      </c>
      <c r="C21" s="29" t="s">
        <v>311</v>
      </c>
      <c r="D21" s="30" t="s">
        <v>11</v>
      </c>
      <c r="E21" s="40" t="s">
        <v>117</v>
      </c>
      <c r="F21" s="31">
        <v>7507</v>
      </c>
      <c r="G21" s="31">
        <v>0</v>
      </c>
      <c r="H21" s="31">
        <v>0</v>
      </c>
      <c r="I21" s="31">
        <v>0</v>
      </c>
      <c r="J21" s="32">
        <f t="shared" si="1"/>
        <v>7507</v>
      </c>
    </row>
    <row r="22" spans="2:10" s="26" customFormat="1" x14ac:dyDescent="0.2">
      <c r="B22" s="33" t="s">
        <v>115</v>
      </c>
      <c r="C22" s="29" t="s">
        <v>305</v>
      </c>
      <c r="D22" s="30" t="s">
        <v>11</v>
      </c>
      <c r="E22" s="40" t="s">
        <v>112</v>
      </c>
      <c r="F22" s="31">
        <v>5646</v>
      </c>
      <c r="G22" s="31">
        <v>0</v>
      </c>
      <c r="H22" s="31">
        <v>0</v>
      </c>
      <c r="I22" s="31">
        <v>0</v>
      </c>
      <c r="J22" s="32">
        <f t="shared" si="1"/>
        <v>5646</v>
      </c>
    </row>
    <row r="23" spans="2:10" s="26" customFormat="1" x14ac:dyDescent="0.2">
      <c r="B23" s="33" t="s">
        <v>115</v>
      </c>
      <c r="C23" s="29" t="s">
        <v>312</v>
      </c>
      <c r="D23" s="30" t="s">
        <v>11</v>
      </c>
      <c r="E23" s="40" t="s">
        <v>118</v>
      </c>
      <c r="F23" s="31">
        <v>3092</v>
      </c>
      <c r="G23" s="31">
        <v>0</v>
      </c>
      <c r="H23" s="31">
        <v>0</v>
      </c>
      <c r="I23" s="31">
        <v>0</v>
      </c>
      <c r="J23" s="32">
        <f t="shared" si="1"/>
        <v>3092</v>
      </c>
    </row>
    <row r="24" spans="2:10" s="26" customFormat="1" x14ac:dyDescent="0.2">
      <c r="B24" s="33" t="s">
        <v>115</v>
      </c>
      <c r="C24" s="29" t="s">
        <v>313</v>
      </c>
      <c r="D24" s="30" t="s">
        <v>11</v>
      </c>
      <c r="E24" s="40" t="s">
        <v>47</v>
      </c>
      <c r="F24" s="31">
        <v>9941</v>
      </c>
      <c r="G24" s="31">
        <v>0</v>
      </c>
      <c r="H24" s="31">
        <v>0</v>
      </c>
      <c r="I24" s="31">
        <v>28480</v>
      </c>
      <c r="J24" s="32">
        <f t="shared" si="1"/>
        <v>38421</v>
      </c>
    </row>
    <row r="25" spans="2:10" s="26" customFormat="1" x14ac:dyDescent="0.2">
      <c r="B25" s="33" t="s">
        <v>115</v>
      </c>
      <c r="C25" s="29" t="s">
        <v>314</v>
      </c>
      <c r="D25" s="30" t="s">
        <v>72</v>
      </c>
      <c r="E25" s="40" t="s">
        <v>119</v>
      </c>
      <c r="F25" s="31">
        <v>0</v>
      </c>
      <c r="G25" s="31">
        <v>0</v>
      </c>
      <c r="H25" s="31">
        <v>5775</v>
      </c>
      <c r="I25" s="31">
        <v>6861</v>
      </c>
      <c r="J25" s="32">
        <f t="shared" si="1"/>
        <v>12636</v>
      </c>
    </row>
    <row r="26" spans="2:10" s="26" customFormat="1" x14ac:dyDescent="0.2">
      <c r="B26" s="33" t="s">
        <v>115</v>
      </c>
      <c r="C26" s="29" t="s">
        <v>315</v>
      </c>
      <c r="D26" s="30" t="s">
        <v>72</v>
      </c>
      <c r="E26" s="40" t="s">
        <v>120</v>
      </c>
      <c r="F26" s="31">
        <v>28145</v>
      </c>
      <c r="G26" s="31">
        <v>14045</v>
      </c>
      <c r="H26" s="31">
        <v>0</v>
      </c>
      <c r="I26" s="31">
        <v>0</v>
      </c>
      <c r="J26" s="32">
        <f t="shared" si="1"/>
        <v>42190</v>
      </c>
    </row>
    <row r="27" spans="2:10" s="26" customFormat="1" x14ac:dyDescent="0.2">
      <c r="B27" s="33" t="s">
        <v>115</v>
      </c>
      <c r="C27" s="29" t="s">
        <v>316</v>
      </c>
      <c r="D27" s="30" t="s">
        <v>121</v>
      </c>
      <c r="E27" s="40" t="s">
        <v>121</v>
      </c>
      <c r="F27" s="31">
        <v>337941.16</v>
      </c>
      <c r="G27" s="31">
        <v>21253</v>
      </c>
      <c r="H27" s="31">
        <v>114386.47</v>
      </c>
      <c r="I27" s="31">
        <v>149617.20000000001</v>
      </c>
      <c r="J27" s="32">
        <f t="shared" si="1"/>
        <v>623197.83000000007</v>
      </c>
    </row>
    <row r="28" spans="2:10" s="26" customFormat="1" x14ac:dyDescent="0.2">
      <c r="B28" s="33" t="s">
        <v>115</v>
      </c>
      <c r="C28" s="29" t="s">
        <v>317</v>
      </c>
      <c r="D28" s="30" t="s">
        <v>254</v>
      </c>
      <c r="E28" s="40" t="s">
        <v>122</v>
      </c>
      <c r="F28" s="31">
        <v>23358.760000000002</v>
      </c>
      <c r="G28" s="31">
        <v>24874</v>
      </c>
      <c r="H28" s="31">
        <v>0</v>
      </c>
      <c r="I28" s="31">
        <v>0</v>
      </c>
      <c r="J28" s="32">
        <f t="shared" si="1"/>
        <v>48232.76</v>
      </c>
    </row>
    <row r="29" spans="2:10" s="26" customFormat="1" x14ac:dyDescent="0.2">
      <c r="B29" s="33" t="s">
        <v>115</v>
      </c>
      <c r="C29" s="29" t="s">
        <v>318</v>
      </c>
      <c r="D29" s="30" t="s">
        <v>254</v>
      </c>
      <c r="E29" s="40" t="s">
        <v>123</v>
      </c>
      <c r="F29" s="31">
        <v>14360</v>
      </c>
      <c r="G29" s="31">
        <v>2460</v>
      </c>
      <c r="H29" s="31">
        <v>0</v>
      </c>
      <c r="I29" s="31">
        <v>0</v>
      </c>
      <c r="J29" s="32">
        <f t="shared" si="1"/>
        <v>16820</v>
      </c>
    </row>
    <row r="30" spans="2:10" s="26" customFormat="1" x14ac:dyDescent="0.2">
      <c r="B30" s="33" t="s">
        <v>115</v>
      </c>
      <c r="C30" s="29" t="s">
        <v>319</v>
      </c>
      <c r="D30" s="30" t="s">
        <v>254</v>
      </c>
      <c r="E30" s="40" t="s">
        <v>124</v>
      </c>
      <c r="F30" s="31">
        <v>420</v>
      </c>
      <c r="G30" s="31">
        <v>0</v>
      </c>
      <c r="H30" s="31">
        <v>420</v>
      </c>
      <c r="I30" s="31">
        <v>400</v>
      </c>
      <c r="J30" s="32">
        <f t="shared" si="1"/>
        <v>1240</v>
      </c>
    </row>
    <row r="31" spans="2:10" s="26" customFormat="1" x14ac:dyDescent="0.2">
      <c r="B31" s="33" t="s">
        <v>115</v>
      </c>
      <c r="C31" s="29" t="s">
        <v>320</v>
      </c>
      <c r="D31" s="30" t="s">
        <v>254</v>
      </c>
      <c r="E31" s="40" t="s">
        <v>15</v>
      </c>
      <c r="F31" s="31">
        <v>1772</v>
      </c>
      <c r="G31" s="31">
        <v>485</v>
      </c>
      <c r="H31" s="31">
        <v>3254</v>
      </c>
      <c r="I31" s="31">
        <v>220</v>
      </c>
      <c r="J31" s="32">
        <f t="shared" si="1"/>
        <v>5731</v>
      </c>
    </row>
    <row r="32" spans="2:10" s="26" customFormat="1" x14ac:dyDescent="0.2">
      <c r="B32" s="33" t="s">
        <v>115</v>
      </c>
      <c r="C32" s="29" t="s">
        <v>321</v>
      </c>
      <c r="D32" s="30" t="s">
        <v>254</v>
      </c>
      <c r="E32" s="40" t="s">
        <v>125</v>
      </c>
      <c r="F32" s="31">
        <v>11478.2</v>
      </c>
      <c r="G32" s="31">
        <v>0</v>
      </c>
      <c r="H32" s="31">
        <v>0</v>
      </c>
      <c r="I32" s="31">
        <v>13237</v>
      </c>
      <c r="J32" s="32">
        <f t="shared" si="1"/>
        <v>24715.200000000001</v>
      </c>
    </row>
    <row r="33" spans="2:10" s="26" customFormat="1" x14ac:dyDescent="0.2">
      <c r="B33" s="33" t="s">
        <v>115</v>
      </c>
      <c r="C33" s="29" t="s">
        <v>322</v>
      </c>
      <c r="D33" s="30" t="s">
        <v>254</v>
      </c>
      <c r="E33" s="40" t="s">
        <v>17</v>
      </c>
      <c r="F33" s="31">
        <v>2000</v>
      </c>
      <c r="G33" s="31">
        <v>0</v>
      </c>
      <c r="H33" s="31">
        <v>2000</v>
      </c>
      <c r="I33" s="31">
        <v>0</v>
      </c>
      <c r="J33" s="32">
        <f t="shared" si="1"/>
        <v>4000</v>
      </c>
    </row>
    <row r="34" spans="2:10" s="26" customFormat="1" x14ac:dyDescent="0.2">
      <c r="B34" s="33" t="s">
        <v>115</v>
      </c>
      <c r="C34" s="29" t="s">
        <v>323</v>
      </c>
      <c r="D34" s="30" t="s">
        <v>48</v>
      </c>
      <c r="E34" s="40" t="s">
        <v>126</v>
      </c>
      <c r="F34" s="31">
        <v>479</v>
      </c>
      <c r="G34" s="31">
        <v>0</v>
      </c>
      <c r="H34" s="31">
        <v>0</v>
      </c>
      <c r="I34" s="31">
        <v>0</v>
      </c>
      <c r="J34" s="32">
        <f t="shared" si="1"/>
        <v>479</v>
      </c>
    </row>
    <row r="35" spans="2:10" s="26" customFormat="1" x14ac:dyDescent="0.2">
      <c r="B35" s="33" t="s">
        <v>115</v>
      </c>
      <c r="C35" s="29" t="s">
        <v>324</v>
      </c>
      <c r="D35" s="30" t="s">
        <v>20</v>
      </c>
      <c r="E35" s="40" t="s">
        <v>127</v>
      </c>
      <c r="F35" s="31">
        <v>19943.52</v>
      </c>
      <c r="G35" s="31">
        <v>15124.91</v>
      </c>
      <c r="H35" s="31">
        <v>0</v>
      </c>
      <c r="I35" s="31">
        <v>12666.03</v>
      </c>
      <c r="J35" s="32">
        <f t="shared" si="1"/>
        <v>47734.46</v>
      </c>
    </row>
    <row r="36" spans="2:10" s="26" customFormat="1" x14ac:dyDescent="0.2">
      <c r="B36" s="33" t="s">
        <v>115</v>
      </c>
      <c r="C36" s="29" t="s">
        <v>306</v>
      </c>
      <c r="D36" s="30" t="s">
        <v>20</v>
      </c>
      <c r="E36" s="40" t="s">
        <v>113</v>
      </c>
      <c r="F36" s="31">
        <v>10855.67</v>
      </c>
      <c r="G36" s="31">
        <v>0</v>
      </c>
      <c r="H36" s="31">
        <v>0</v>
      </c>
      <c r="I36" s="31">
        <v>13440.26</v>
      </c>
      <c r="J36" s="32">
        <f t="shared" si="1"/>
        <v>24295.93</v>
      </c>
    </row>
    <row r="37" spans="2:10" s="26" customFormat="1" x14ac:dyDescent="0.2">
      <c r="B37" s="33" t="s">
        <v>115</v>
      </c>
      <c r="C37" s="29" t="s">
        <v>325</v>
      </c>
      <c r="D37" s="30" t="s">
        <v>20</v>
      </c>
      <c r="E37" s="40" t="s">
        <v>128</v>
      </c>
      <c r="F37" s="31">
        <v>5000</v>
      </c>
      <c r="G37" s="31">
        <v>0</v>
      </c>
      <c r="H37" s="31">
        <v>2222</v>
      </c>
      <c r="I37" s="31">
        <v>2012</v>
      </c>
      <c r="J37" s="32">
        <f t="shared" si="1"/>
        <v>9234</v>
      </c>
    </row>
    <row r="38" spans="2:10" s="26" customFormat="1" x14ac:dyDescent="0.2">
      <c r="B38" s="33" t="s">
        <v>115</v>
      </c>
      <c r="C38" s="29" t="s">
        <v>326</v>
      </c>
      <c r="D38" s="30" t="s">
        <v>255</v>
      </c>
      <c r="E38" s="40" t="s">
        <v>129</v>
      </c>
      <c r="F38" s="31">
        <v>4020</v>
      </c>
      <c r="G38" s="31">
        <v>0</v>
      </c>
      <c r="H38" s="31">
        <v>4080</v>
      </c>
      <c r="I38" s="31">
        <v>0</v>
      </c>
      <c r="J38" s="32">
        <f t="shared" si="1"/>
        <v>8100</v>
      </c>
    </row>
    <row r="39" spans="2:10" s="26" customFormat="1" x14ac:dyDescent="0.2">
      <c r="B39" s="33" t="s">
        <v>115</v>
      </c>
      <c r="C39" s="29" t="s">
        <v>327</v>
      </c>
      <c r="D39" s="30" t="s">
        <v>27</v>
      </c>
      <c r="E39" s="40" t="s">
        <v>22</v>
      </c>
      <c r="F39" s="31">
        <v>11800</v>
      </c>
      <c r="G39" s="31">
        <v>0</v>
      </c>
      <c r="H39" s="31">
        <v>100</v>
      </c>
      <c r="I39" s="31">
        <v>0</v>
      </c>
      <c r="J39" s="32">
        <f t="shared" si="1"/>
        <v>11900</v>
      </c>
    </row>
    <row r="40" spans="2:10" s="26" customFormat="1" x14ac:dyDescent="0.2">
      <c r="B40" s="33" t="s">
        <v>115</v>
      </c>
      <c r="C40" s="29" t="s">
        <v>328</v>
      </c>
      <c r="D40" s="30" t="s">
        <v>27</v>
      </c>
      <c r="E40" s="40" t="s">
        <v>130</v>
      </c>
      <c r="F40" s="31">
        <v>720</v>
      </c>
      <c r="G40" s="31">
        <v>652</v>
      </c>
      <c r="H40" s="31">
        <v>384</v>
      </c>
      <c r="I40" s="31">
        <v>0</v>
      </c>
      <c r="J40" s="32">
        <f t="shared" si="1"/>
        <v>1756</v>
      </c>
    </row>
    <row r="41" spans="2:10" s="26" customFormat="1" x14ac:dyDescent="0.2">
      <c r="B41" s="33" t="s">
        <v>115</v>
      </c>
      <c r="C41" s="29" t="s">
        <v>329</v>
      </c>
      <c r="D41" s="30" t="s">
        <v>27</v>
      </c>
      <c r="E41" s="40" t="s">
        <v>131</v>
      </c>
      <c r="F41" s="31">
        <v>7488</v>
      </c>
      <c r="G41" s="31">
        <v>8898</v>
      </c>
      <c r="H41" s="31">
        <v>0</v>
      </c>
      <c r="I41" s="31">
        <v>0</v>
      </c>
      <c r="J41" s="32">
        <f t="shared" si="1"/>
        <v>16386</v>
      </c>
    </row>
    <row r="42" spans="2:10" s="26" customFormat="1" x14ac:dyDescent="0.2">
      <c r="B42" s="33" t="s">
        <v>115</v>
      </c>
      <c r="C42" s="29" t="s">
        <v>330</v>
      </c>
      <c r="D42" s="30" t="s">
        <v>27</v>
      </c>
      <c r="E42" s="40" t="s">
        <v>23</v>
      </c>
      <c r="F42" s="31">
        <v>480</v>
      </c>
      <c r="G42" s="31">
        <v>0</v>
      </c>
      <c r="H42" s="31">
        <v>0</v>
      </c>
      <c r="I42" s="31">
        <v>0</v>
      </c>
      <c r="J42" s="32">
        <f t="shared" si="1"/>
        <v>480</v>
      </c>
    </row>
    <row r="43" spans="2:10" s="26" customFormat="1" x14ac:dyDescent="0.2">
      <c r="B43" s="33" t="s">
        <v>115</v>
      </c>
      <c r="C43" s="29" t="s">
        <v>331</v>
      </c>
      <c r="D43" s="30" t="s">
        <v>27</v>
      </c>
      <c r="E43" s="40" t="s">
        <v>24</v>
      </c>
      <c r="F43" s="31">
        <v>38195.869999999995</v>
      </c>
      <c r="G43" s="31">
        <v>0</v>
      </c>
      <c r="H43" s="31">
        <v>41382.46</v>
      </c>
      <c r="I43" s="31">
        <v>0</v>
      </c>
      <c r="J43" s="32">
        <f t="shared" si="1"/>
        <v>79578.329999999987</v>
      </c>
    </row>
    <row r="44" spans="2:10" s="26" customFormat="1" x14ac:dyDescent="0.2">
      <c r="B44" s="33" t="s">
        <v>115</v>
      </c>
      <c r="C44" s="29" t="s">
        <v>332</v>
      </c>
      <c r="D44" s="30" t="s">
        <v>27</v>
      </c>
      <c r="E44" s="40" t="s">
        <v>132</v>
      </c>
      <c r="F44" s="31">
        <v>107554</v>
      </c>
      <c r="G44" s="31">
        <v>110638</v>
      </c>
      <c r="H44" s="31">
        <v>250</v>
      </c>
      <c r="I44" s="31">
        <v>0</v>
      </c>
      <c r="J44" s="32">
        <f t="shared" si="1"/>
        <v>218442</v>
      </c>
    </row>
    <row r="45" spans="2:10" s="26" customFormat="1" x14ac:dyDescent="0.2">
      <c r="B45" s="33" t="s">
        <v>115</v>
      </c>
      <c r="C45" s="29" t="s">
        <v>333</v>
      </c>
      <c r="D45" s="30" t="s">
        <v>27</v>
      </c>
      <c r="E45" s="40" t="s">
        <v>133</v>
      </c>
      <c r="F45" s="31">
        <v>338</v>
      </c>
      <c r="G45" s="31">
        <v>0</v>
      </c>
      <c r="H45" s="31">
        <v>0</v>
      </c>
      <c r="I45" s="31">
        <v>0</v>
      </c>
      <c r="J45" s="32">
        <f t="shared" si="1"/>
        <v>338</v>
      </c>
    </row>
    <row r="46" spans="2:10" s="26" customFormat="1" x14ac:dyDescent="0.2">
      <c r="B46" s="33" t="s">
        <v>115</v>
      </c>
      <c r="C46" s="29" t="s">
        <v>279</v>
      </c>
      <c r="D46" s="30" t="s">
        <v>27</v>
      </c>
      <c r="E46" s="40" t="s">
        <v>134</v>
      </c>
      <c r="F46" s="31">
        <v>129961.49</v>
      </c>
      <c r="G46" s="31">
        <v>0</v>
      </c>
      <c r="H46" s="31">
        <v>42088.69</v>
      </c>
      <c r="I46" s="31">
        <v>21138</v>
      </c>
      <c r="J46" s="32">
        <f t="shared" si="1"/>
        <v>193188.18</v>
      </c>
    </row>
    <row r="47" spans="2:10" s="26" customFormat="1" x14ac:dyDescent="0.2">
      <c r="B47" s="33" t="s">
        <v>115</v>
      </c>
      <c r="C47" s="29" t="s">
        <v>334</v>
      </c>
      <c r="D47" s="30" t="s">
        <v>27</v>
      </c>
      <c r="E47" s="40" t="s">
        <v>25</v>
      </c>
      <c r="F47" s="31">
        <v>33114.949999999997</v>
      </c>
      <c r="G47" s="31">
        <v>0</v>
      </c>
      <c r="H47" s="31">
        <v>3546</v>
      </c>
      <c r="I47" s="31">
        <v>3546</v>
      </c>
      <c r="J47" s="32">
        <f t="shared" si="1"/>
        <v>40206.949999999997</v>
      </c>
    </row>
    <row r="48" spans="2:10" s="26" customFormat="1" x14ac:dyDescent="0.2">
      <c r="B48" s="33" t="s">
        <v>115</v>
      </c>
      <c r="C48" s="29" t="s">
        <v>280</v>
      </c>
      <c r="D48" s="30" t="s">
        <v>27</v>
      </c>
      <c r="E48" s="40" t="s">
        <v>26</v>
      </c>
      <c r="F48" s="31">
        <v>387</v>
      </c>
      <c r="G48" s="31">
        <v>0</v>
      </c>
      <c r="H48" s="31">
        <v>0</v>
      </c>
      <c r="I48" s="31">
        <v>0</v>
      </c>
      <c r="J48" s="32">
        <f t="shared" si="1"/>
        <v>387</v>
      </c>
    </row>
    <row r="49" spans="2:10" s="26" customFormat="1" x14ac:dyDescent="0.2">
      <c r="B49" s="33" t="s">
        <v>115</v>
      </c>
      <c r="C49" s="29" t="s">
        <v>335</v>
      </c>
      <c r="D49" s="30" t="s">
        <v>51</v>
      </c>
      <c r="E49" s="40" t="s">
        <v>135</v>
      </c>
      <c r="F49" s="31">
        <v>0</v>
      </c>
      <c r="G49" s="31">
        <v>0</v>
      </c>
      <c r="H49" s="31">
        <v>0</v>
      </c>
      <c r="I49" s="31">
        <v>100</v>
      </c>
      <c r="J49" s="32">
        <f t="shared" si="1"/>
        <v>100</v>
      </c>
    </row>
    <row r="50" spans="2:10" s="26" customFormat="1" x14ac:dyDescent="0.2">
      <c r="B50" s="33" t="s">
        <v>115</v>
      </c>
      <c r="C50" s="29" t="s">
        <v>336</v>
      </c>
      <c r="D50" s="30" t="s">
        <v>51</v>
      </c>
      <c r="E50" s="40" t="s">
        <v>53</v>
      </c>
      <c r="F50" s="31">
        <v>1860</v>
      </c>
      <c r="G50" s="31">
        <v>0</v>
      </c>
      <c r="H50" s="31">
        <v>0</v>
      </c>
      <c r="I50" s="31">
        <v>1500</v>
      </c>
      <c r="J50" s="32">
        <f t="shared" si="1"/>
        <v>3360</v>
      </c>
    </row>
    <row r="51" spans="2:10" s="26" customFormat="1" x14ac:dyDescent="0.2">
      <c r="B51" s="33" t="s">
        <v>115</v>
      </c>
      <c r="C51" s="29" t="s">
        <v>337</v>
      </c>
      <c r="D51" s="30" t="s">
        <v>95</v>
      </c>
      <c r="E51" s="40" t="s">
        <v>136</v>
      </c>
      <c r="F51" s="31">
        <v>4016</v>
      </c>
      <c r="G51" s="31">
        <v>4048</v>
      </c>
      <c r="H51" s="31">
        <v>3792</v>
      </c>
      <c r="I51" s="31">
        <v>4144</v>
      </c>
      <c r="J51" s="32">
        <f t="shared" si="1"/>
        <v>16000</v>
      </c>
    </row>
    <row r="52" spans="2:10" s="26" customFormat="1" x14ac:dyDescent="0.2">
      <c r="B52" s="33" t="s">
        <v>115</v>
      </c>
      <c r="C52" s="29" t="s">
        <v>338</v>
      </c>
      <c r="D52" s="30" t="s">
        <v>55</v>
      </c>
      <c r="E52" s="40" t="s">
        <v>137</v>
      </c>
      <c r="F52" s="31">
        <v>0</v>
      </c>
      <c r="G52" s="31">
        <v>0</v>
      </c>
      <c r="H52" s="31">
        <v>0</v>
      </c>
      <c r="I52" s="31">
        <v>1800</v>
      </c>
      <c r="J52" s="32">
        <f t="shared" si="1"/>
        <v>1800</v>
      </c>
    </row>
    <row r="53" spans="2:10" s="26" customFormat="1" x14ac:dyDescent="0.2">
      <c r="B53" s="33" t="s">
        <v>115</v>
      </c>
      <c r="C53" s="29" t="s">
        <v>288</v>
      </c>
      <c r="D53" s="30" t="s">
        <v>36</v>
      </c>
      <c r="E53" s="40" t="s">
        <v>31</v>
      </c>
      <c r="F53" s="31">
        <v>14000</v>
      </c>
      <c r="G53" s="31">
        <v>11139</v>
      </c>
      <c r="H53" s="31">
        <v>20500</v>
      </c>
      <c r="I53" s="31">
        <v>16600</v>
      </c>
      <c r="J53" s="32">
        <f t="shared" si="1"/>
        <v>62239</v>
      </c>
    </row>
    <row r="54" spans="2:10" s="26" customFormat="1" x14ac:dyDescent="0.2">
      <c r="B54" s="33" t="s">
        <v>115</v>
      </c>
      <c r="C54" s="29" t="s">
        <v>339</v>
      </c>
      <c r="D54" s="30" t="s">
        <v>36</v>
      </c>
      <c r="E54" s="40" t="s">
        <v>32</v>
      </c>
      <c r="F54" s="31">
        <v>4200</v>
      </c>
      <c r="G54" s="31">
        <v>0</v>
      </c>
      <c r="H54" s="31">
        <v>0</v>
      </c>
      <c r="I54" s="31">
        <v>0</v>
      </c>
      <c r="J54" s="32">
        <f t="shared" si="1"/>
        <v>4200</v>
      </c>
    </row>
    <row r="55" spans="2:10" s="26" customFormat="1" x14ac:dyDescent="0.2">
      <c r="B55" s="33" t="s">
        <v>115</v>
      </c>
      <c r="C55" s="29" t="s">
        <v>340</v>
      </c>
      <c r="D55" s="30" t="s">
        <v>36</v>
      </c>
      <c r="E55" s="40" t="s">
        <v>33</v>
      </c>
      <c r="F55" s="31">
        <v>7024</v>
      </c>
      <c r="G55" s="31">
        <v>19200.400000000001</v>
      </c>
      <c r="H55" s="31">
        <v>20901.48</v>
      </c>
      <c r="I55" s="31">
        <v>13625.46</v>
      </c>
      <c r="J55" s="32">
        <f t="shared" si="1"/>
        <v>60751.340000000004</v>
      </c>
    </row>
    <row r="56" spans="2:10" s="26" customFormat="1" x14ac:dyDescent="0.2">
      <c r="B56" s="33" t="s">
        <v>115</v>
      </c>
      <c r="C56" s="29" t="s">
        <v>282</v>
      </c>
      <c r="D56" s="30" t="s">
        <v>36</v>
      </c>
      <c r="E56" s="40" t="s">
        <v>34</v>
      </c>
      <c r="F56" s="31">
        <v>36275</v>
      </c>
      <c r="G56" s="31">
        <v>0</v>
      </c>
      <c r="H56" s="31">
        <v>33463</v>
      </c>
      <c r="I56" s="31">
        <v>6335</v>
      </c>
      <c r="J56" s="32">
        <f t="shared" si="1"/>
        <v>76073</v>
      </c>
    </row>
    <row r="57" spans="2:10" s="26" customFormat="1" x14ac:dyDescent="0.2">
      <c r="B57" s="33" t="s">
        <v>115</v>
      </c>
      <c r="C57" s="29" t="s">
        <v>341</v>
      </c>
      <c r="D57" s="30" t="s">
        <v>36</v>
      </c>
      <c r="E57" s="40" t="s">
        <v>96</v>
      </c>
      <c r="F57" s="31">
        <v>0</v>
      </c>
      <c r="G57" s="31">
        <v>0</v>
      </c>
      <c r="H57" s="31">
        <v>6100</v>
      </c>
      <c r="I57" s="31">
        <v>0</v>
      </c>
      <c r="J57" s="32">
        <f t="shared" si="1"/>
        <v>6100</v>
      </c>
    </row>
    <row r="58" spans="2:10" s="26" customFormat="1" x14ac:dyDescent="0.2">
      <c r="B58" s="33" t="s">
        <v>115</v>
      </c>
      <c r="C58" s="29" t="s">
        <v>342</v>
      </c>
      <c r="D58" s="30" t="s">
        <v>37</v>
      </c>
      <c r="E58" s="40" t="s">
        <v>138</v>
      </c>
      <c r="F58" s="31">
        <v>0</v>
      </c>
      <c r="G58" s="31">
        <v>0</v>
      </c>
      <c r="H58" s="31">
        <v>980</v>
      </c>
      <c r="I58" s="31">
        <v>0</v>
      </c>
      <c r="J58" s="32">
        <f t="shared" si="1"/>
        <v>980</v>
      </c>
    </row>
    <row r="59" spans="2:10" s="26" customFormat="1" x14ac:dyDescent="0.2">
      <c r="B59" s="33" t="s">
        <v>115</v>
      </c>
      <c r="C59" s="29" t="s">
        <v>343</v>
      </c>
      <c r="D59" s="30" t="s">
        <v>37</v>
      </c>
      <c r="E59" s="40" t="s">
        <v>139</v>
      </c>
      <c r="F59" s="31">
        <v>5208</v>
      </c>
      <c r="G59" s="31">
        <v>0</v>
      </c>
      <c r="H59" s="31">
        <v>9712</v>
      </c>
      <c r="I59" s="31">
        <v>0</v>
      </c>
      <c r="J59" s="32">
        <f t="shared" si="1"/>
        <v>14920</v>
      </c>
    </row>
    <row r="60" spans="2:10" s="26" customFormat="1" x14ac:dyDescent="0.2">
      <c r="B60" s="33" t="s">
        <v>115</v>
      </c>
      <c r="C60" s="29" t="s">
        <v>344</v>
      </c>
      <c r="D60" s="30" t="s">
        <v>37</v>
      </c>
      <c r="E60" s="40" t="s">
        <v>140</v>
      </c>
      <c r="F60" s="31">
        <v>2924</v>
      </c>
      <c r="G60" s="31">
        <v>1710</v>
      </c>
      <c r="H60" s="31">
        <v>9455</v>
      </c>
      <c r="I60" s="31">
        <v>0</v>
      </c>
      <c r="J60" s="32">
        <f t="shared" si="1"/>
        <v>14089</v>
      </c>
    </row>
    <row r="61" spans="2:10" s="26" customFormat="1" x14ac:dyDescent="0.2">
      <c r="B61" s="33" t="s">
        <v>115</v>
      </c>
      <c r="C61" s="29" t="s">
        <v>345</v>
      </c>
      <c r="D61" s="30" t="s">
        <v>57</v>
      </c>
      <c r="E61" s="40" t="s">
        <v>141</v>
      </c>
      <c r="F61" s="31">
        <v>18</v>
      </c>
      <c r="G61" s="31">
        <v>0</v>
      </c>
      <c r="H61" s="31">
        <v>0</v>
      </c>
      <c r="I61" s="31">
        <v>0</v>
      </c>
      <c r="J61" s="32">
        <f t="shared" si="1"/>
        <v>18</v>
      </c>
    </row>
    <row r="62" spans="2:10" s="26" customFormat="1" x14ac:dyDescent="0.2">
      <c r="B62" s="33" t="s">
        <v>115</v>
      </c>
      <c r="C62" s="29" t="s">
        <v>346</v>
      </c>
      <c r="D62" s="30" t="s">
        <v>38</v>
      </c>
      <c r="E62" s="40" t="s">
        <v>142</v>
      </c>
      <c r="F62" s="31">
        <v>200</v>
      </c>
      <c r="G62" s="31">
        <v>0</v>
      </c>
      <c r="H62" s="31">
        <v>0</v>
      </c>
      <c r="I62" s="31">
        <v>0</v>
      </c>
      <c r="J62" s="32">
        <f t="shared" si="1"/>
        <v>200</v>
      </c>
    </row>
    <row r="63" spans="2:10" s="26" customFormat="1" x14ac:dyDescent="0.2">
      <c r="B63" s="33" t="s">
        <v>143</v>
      </c>
      <c r="C63" s="29" t="s">
        <v>347</v>
      </c>
      <c r="D63" s="30" t="s">
        <v>11</v>
      </c>
      <c r="E63" s="40" t="s">
        <v>67</v>
      </c>
      <c r="F63" s="31"/>
      <c r="G63" s="31"/>
      <c r="H63" s="31"/>
      <c r="I63" s="31">
        <v>108831</v>
      </c>
      <c r="J63" s="32">
        <f>+SUM(F63:I63)</f>
        <v>108831</v>
      </c>
    </row>
    <row r="64" spans="2:10" s="26" customFormat="1" x14ac:dyDescent="0.2">
      <c r="B64" s="33" t="s">
        <v>143</v>
      </c>
      <c r="C64" s="29" t="s">
        <v>348</v>
      </c>
      <c r="D64" s="30" t="s">
        <v>254</v>
      </c>
      <c r="E64" s="40" t="s">
        <v>144</v>
      </c>
      <c r="F64" s="31">
        <v>2075</v>
      </c>
      <c r="G64" s="31"/>
      <c r="H64" s="31"/>
      <c r="I64" s="31"/>
      <c r="J64" s="32">
        <f>+SUM(F64:I64)</f>
        <v>2075</v>
      </c>
    </row>
    <row r="65" spans="2:10" s="26" customFormat="1" x14ac:dyDescent="0.2">
      <c r="B65" s="33" t="s">
        <v>143</v>
      </c>
      <c r="C65" s="29" t="s">
        <v>349</v>
      </c>
      <c r="D65" s="30" t="s">
        <v>254</v>
      </c>
      <c r="E65" s="40" t="s">
        <v>18</v>
      </c>
      <c r="F65" s="31">
        <v>280</v>
      </c>
      <c r="G65" s="31"/>
      <c r="H65" s="31">
        <v>320</v>
      </c>
      <c r="I65" s="31">
        <v>360</v>
      </c>
      <c r="J65" s="32">
        <f t="shared" ref="J65:J68" si="2">+SUM(F65:I65)</f>
        <v>960</v>
      </c>
    </row>
    <row r="66" spans="2:10" s="26" customFormat="1" x14ac:dyDescent="0.2">
      <c r="B66" s="33" t="s">
        <v>143</v>
      </c>
      <c r="C66" s="29" t="s">
        <v>350</v>
      </c>
      <c r="D66" s="30" t="s">
        <v>93</v>
      </c>
      <c r="E66" s="40" t="s">
        <v>145</v>
      </c>
      <c r="F66" s="31">
        <v>205</v>
      </c>
      <c r="G66" s="31"/>
      <c r="H66" s="31">
        <v>150</v>
      </c>
      <c r="I66" s="31"/>
      <c r="J66" s="32">
        <f t="shared" si="2"/>
        <v>355</v>
      </c>
    </row>
    <row r="67" spans="2:10" s="26" customFormat="1" x14ac:dyDescent="0.2">
      <c r="B67" s="33" t="s">
        <v>143</v>
      </c>
      <c r="C67" s="29" t="s">
        <v>299</v>
      </c>
      <c r="D67" s="30" t="s">
        <v>57</v>
      </c>
      <c r="E67" s="40" t="s">
        <v>106</v>
      </c>
      <c r="F67" s="31">
        <v>6249</v>
      </c>
      <c r="G67" s="31">
        <v>6413.47</v>
      </c>
      <c r="H67" s="31">
        <v>5639.39</v>
      </c>
      <c r="I67" s="31"/>
      <c r="J67" s="32">
        <f t="shared" si="2"/>
        <v>18301.86</v>
      </c>
    </row>
    <row r="68" spans="2:10" s="26" customFormat="1" x14ac:dyDescent="0.2">
      <c r="B68" s="33" t="s">
        <v>143</v>
      </c>
      <c r="C68" s="29" t="s">
        <v>300</v>
      </c>
      <c r="D68" s="30" t="s">
        <v>57</v>
      </c>
      <c r="E68" s="40" t="s">
        <v>107</v>
      </c>
      <c r="F68" s="31">
        <v>49809.95</v>
      </c>
      <c r="G68" s="31"/>
      <c r="H68" s="31">
        <v>27069.43</v>
      </c>
      <c r="I68" s="31"/>
      <c r="J68" s="32">
        <f t="shared" si="2"/>
        <v>76879.38</v>
      </c>
    </row>
    <row r="69" spans="2:10" s="26" customFormat="1" x14ac:dyDescent="0.2">
      <c r="B69" s="47" t="s">
        <v>200</v>
      </c>
      <c r="C69" s="29" t="s">
        <v>351</v>
      </c>
      <c r="D69" s="30" t="s">
        <v>11</v>
      </c>
      <c r="E69" s="40" t="s">
        <v>257</v>
      </c>
      <c r="F69" s="31">
        <v>0</v>
      </c>
      <c r="G69" s="31">
        <v>0</v>
      </c>
      <c r="H69" s="31">
        <v>0</v>
      </c>
      <c r="I69" s="31">
        <v>26495.97</v>
      </c>
      <c r="J69" s="32">
        <f>+SUM(F69:I69)</f>
        <v>26495.97</v>
      </c>
    </row>
    <row r="70" spans="2:10" s="26" customFormat="1" x14ac:dyDescent="0.2">
      <c r="B70" s="47" t="s">
        <v>200</v>
      </c>
      <c r="C70" s="29" t="s">
        <v>309</v>
      </c>
      <c r="D70" s="30" t="s">
        <v>11</v>
      </c>
      <c r="E70" s="40" t="s">
        <v>116</v>
      </c>
      <c r="F70" s="31">
        <v>0</v>
      </c>
      <c r="G70" s="31">
        <v>0</v>
      </c>
      <c r="H70" s="31">
        <v>0</v>
      </c>
      <c r="I70" s="31">
        <v>860</v>
      </c>
      <c r="J70" s="32">
        <f t="shared" ref="J70:J124" si="3">+SUM(F70:I70)</f>
        <v>860</v>
      </c>
    </row>
    <row r="71" spans="2:10" s="26" customFormat="1" x14ac:dyDescent="0.2">
      <c r="B71" s="47" t="s">
        <v>200</v>
      </c>
      <c r="C71" s="29" t="s">
        <v>310</v>
      </c>
      <c r="D71" s="30" t="s">
        <v>11</v>
      </c>
      <c r="E71" s="40" t="s">
        <v>44</v>
      </c>
      <c r="F71" s="31">
        <v>0</v>
      </c>
      <c r="G71" s="31">
        <v>0</v>
      </c>
      <c r="H71" s="31">
        <v>0</v>
      </c>
      <c r="I71" s="31">
        <v>0</v>
      </c>
      <c r="J71" s="32">
        <f t="shared" si="3"/>
        <v>0</v>
      </c>
    </row>
    <row r="72" spans="2:10" s="26" customFormat="1" x14ac:dyDescent="0.2">
      <c r="B72" s="47" t="s">
        <v>200</v>
      </c>
      <c r="C72" s="29" t="s">
        <v>352</v>
      </c>
      <c r="D72" s="30" t="s">
        <v>11</v>
      </c>
      <c r="E72" s="40" t="s">
        <v>258</v>
      </c>
      <c r="F72" s="31">
        <v>0</v>
      </c>
      <c r="G72" s="31">
        <v>0</v>
      </c>
      <c r="H72" s="31">
        <v>0</v>
      </c>
      <c r="I72" s="31">
        <v>28414</v>
      </c>
      <c r="J72" s="32">
        <f t="shared" si="3"/>
        <v>28414</v>
      </c>
    </row>
    <row r="73" spans="2:10" s="26" customFormat="1" x14ac:dyDescent="0.2">
      <c r="B73" s="47" t="s">
        <v>200</v>
      </c>
      <c r="C73" s="29" t="s">
        <v>353</v>
      </c>
      <c r="D73" s="30" t="s">
        <v>11</v>
      </c>
      <c r="E73" s="40" t="s">
        <v>259</v>
      </c>
      <c r="F73" s="31">
        <v>0</v>
      </c>
      <c r="G73" s="31">
        <v>0</v>
      </c>
      <c r="H73" s="31">
        <v>0</v>
      </c>
      <c r="I73" s="31">
        <v>1902.48</v>
      </c>
      <c r="J73" s="32">
        <f t="shared" si="3"/>
        <v>1902.48</v>
      </c>
    </row>
    <row r="74" spans="2:10" s="26" customFormat="1" x14ac:dyDescent="0.2">
      <c r="B74" s="47" t="s">
        <v>200</v>
      </c>
      <c r="C74" s="29" t="s">
        <v>354</v>
      </c>
      <c r="D74" s="30" t="s">
        <v>11</v>
      </c>
      <c r="E74" s="40" t="s">
        <v>260</v>
      </c>
      <c r="F74" s="31">
        <v>0</v>
      </c>
      <c r="G74" s="31">
        <v>0</v>
      </c>
      <c r="H74" s="31">
        <v>0</v>
      </c>
      <c r="I74" s="31">
        <v>24454</v>
      </c>
      <c r="J74" s="32">
        <f t="shared" si="3"/>
        <v>24454</v>
      </c>
    </row>
    <row r="75" spans="2:10" s="26" customFormat="1" x14ac:dyDescent="0.2">
      <c r="B75" s="47" t="s">
        <v>200</v>
      </c>
      <c r="C75" s="29" t="s">
        <v>316</v>
      </c>
      <c r="D75" s="30" t="s">
        <v>121</v>
      </c>
      <c r="E75" s="40" t="s">
        <v>121</v>
      </c>
      <c r="F75" s="31">
        <v>62177.459999999992</v>
      </c>
      <c r="G75" s="31">
        <v>39955.199999999997</v>
      </c>
      <c r="H75" s="31">
        <v>38196.1</v>
      </c>
      <c r="I75" s="31">
        <v>32456.400000000001</v>
      </c>
      <c r="J75" s="32">
        <f t="shared" si="3"/>
        <v>172785.15999999997</v>
      </c>
    </row>
    <row r="76" spans="2:10" s="26" customFormat="1" x14ac:dyDescent="0.2">
      <c r="B76" s="47" t="s">
        <v>200</v>
      </c>
      <c r="C76" s="29" t="s">
        <v>355</v>
      </c>
      <c r="D76" s="30" t="s">
        <v>253</v>
      </c>
      <c r="E76" s="40" t="s">
        <v>74</v>
      </c>
      <c r="F76" s="31">
        <v>0</v>
      </c>
      <c r="G76" s="31">
        <v>0</v>
      </c>
      <c r="H76" s="31">
        <v>0</v>
      </c>
      <c r="I76" s="31">
        <v>23606</v>
      </c>
      <c r="J76" s="32">
        <f t="shared" si="3"/>
        <v>23606</v>
      </c>
    </row>
    <row r="77" spans="2:10" s="26" customFormat="1" x14ac:dyDescent="0.2">
      <c r="B77" s="47" t="s">
        <v>200</v>
      </c>
      <c r="C77" s="29" t="s">
        <v>356</v>
      </c>
      <c r="D77" s="30" t="s">
        <v>254</v>
      </c>
      <c r="E77" s="40" t="s">
        <v>13</v>
      </c>
      <c r="F77" s="31">
        <v>0</v>
      </c>
      <c r="G77" s="31">
        <v>0</v>
      </c>
      <c r="H77" s="31">
        <v>0</v>
      </c>
      <c r="I77" s="31">
        <v>1272</v>
      </c>
      <c r="J77" s="32">
        <f t="shared" si="3"/>
        <v>1272</v>
      </c>
    </row>
    <row r="78" spans="2:10" s="26" customFormat="1" x14ac:dyDescent="0.2">
      <c r="B78" s="47" t="s">
        <v>200</v>
      </c>
      <c r="C78" s="29" t="s">
        <v>348</v>
      </c>
      <c r="D78" s="30" t="s">
        <v>254</v>
      </c>
      <c r="E78" s="40" t="s">
        <v>144</v>
      </c>
      <c r="F78" s="31">
        <v>0</v>
      </c>
      <c r="G78" s="31">
        <v>0</v>
      </c>
      <c r="H78" s="31">
        <v>0</v>
      </c>
      <c r="I78" s="31">
        <v>1928</v>
      </c>
      <c r="J78" s="32">
        <f t="shared" si="3"/>
        <v>1928</v>
      </c>
    </row>
    <row r="79" spans="2:10" s="26" customFormat="1" x14ac:dyDescent="0.2">
      <c r="B79" s="47" t="s">
        <v>200</v>
      </c>
      <c r="C79" s="29" t="s">
        <v>357</v>
      </c>
      <c r="D79" s="30" t="s">
        <v>254</v>
      </c>
      <c r="E79" s="40" t="s">
        <v>81</v>
      </c>
      <c r="F79" s="31">
        <v>0</v>
      </c>
      <c r="G79" s="31">
        <v>390</v>
      </c>
      <c r="H79" s="31">
        <v>0</v>
      </c>
      <c r="I79" s="31">
        <v>120</v>
      </c>
      <c r="J79" s="32">
        <f t="shared" si="3"/>
        <v>510</v>
      </c>
    </row>
    <row r="80" spans="2:10" s="26" customFormat="1" x14ac:dyDescent="0.2">
      <c r="B80" s="47" t="s">
        <v>200</v>
      </c>
      <c r="C80" s="29" t="s">
        <v>319</v>
      </c>
      <c r="D80" s="30" t="s">
        <v>254</v>
      </c>
      <c r="E80" s="40" t="s">
        <v>124</v>
      </c>
      <c r="F80" s="31">
        <v>0</v>
      </c>
      <c r="G80" s="31">
        <v>0</v>
      </c>
      <c r="H80" s="31">
        <v>0</v>
      </c>
      <c r="I80" s="31">
        <v>60</v>
      </c>
      <c r="J80" s="32">
        <f t="shared" si="3"/>
        <v>60</v>
      </c>
    </row>
    <row r="81" spans="2:10" s="26" customFormat="1" x14ac:dyDescent="0.2">
      <c r="B81" s="47" t="s">
        <v>200</v>
      </c>
      <c r="C81" s="29" t="s">
        <v>320</v>
      </c>
      <c r="D81" s="30" t="s">
        <v>254</v>
      </c>
      <c r="E81" s="40" t="s">
        <v>15</v>
      </c>
      <c r="F81" s="31">
        <v>1292</v>
      </c>
      <c r="G81" s="31">
        <v>100</v>
      </c>
      <c r="H81" s="31">
        <v>830</v>
      </c>
      <c r="I81" s="31">
        <v>20340</v>
      </c>
      <c r="J81" s="32">
        <f t="shared" si="3"/>
        <v>22562</v>
      </c>
    </row>
    <row r="82" spans="2:10" s="26" customFormat="1" x14ac:dyDescent="0.2">
      <c r="B82" s="47" t="s">
        <v>200</v>
      </c>
      <c r="C82" s="29" t="s">
        <v>322</v>
      </c>
      <c r="D82" s="30" t="s">
        <v>254</v>
      </c>
      <c r="E82" s="40" t="s">
        <v>17</v>
      </c>
      <c r="F82" s="31">
        <v>150</v>
      </c>
      <c r="G82" s="31">
        <v>0</v>
      </c>
      <c r="H82" s="31">
        <v>0</v>
      </c>
      <c r="I82" s="31">
        <v>2000</v>
      </c>
      <c r="J82" s="32">
        <f t="shared" si="3"/>
        <v>2150</v>
      </c>
    </row>
    <row r="83" spans="2:10" s="26" customFormat="1" x14ac:dyDescent="0.2">
      <c r="B83" s="47" t="s">
        <v>200</v>
      </c>
      <c r="C83" s="29" t="s">
        <v>358</v>
      </c>
      <c r="D83" s="30" t="s">
        <v>48</v>
      </c>
      <c r="E83" s="40" t="s">
        <v>261</v>
      </c>
      <c r="F83" s="31">
        <v>0</v>
      </c>
      <c r="G83" s="31">
        <v>0</v>
      </c>
      <c r="H83" s="31">
        <v>0</v>
      </c>
      <c r="I83" s="31">
        <v>5726</v>
      </c>
      <c r="J83" s="32">
        <f t="shared" si="3"/>
        <v>5726</v>
      </c>
    </row>
    <row r="84" spans="2:10" s="26" customFormat="1" x14ac:dyDescent="0.2">
      <c r="B84" s="47" t="s">
        <v>200</v>
      </c>
      <c r="C84" s="29" t="s">
        <v>359</v>
      </c>
      <c r="D84" s="30" t="s">
        <v>48</v>
      </c>
      <c r="E84" s="40" t="s">
        <v>146</v>
      </c>
      <c r="F84" s="31">
        <v>400</v>
      </c>
      <c r="G84" s="31">
        <v>0</v>
      </c>
      <c r="H84" s="31">
        <v>0</v>
      </c>
      <c r="I84" s="31">
        <v>0</v>
      </c>
      <c r="J84" s="32">
        <f t="shared" si="3"/>
        <v>400</v>
      </c>
    </row>
    <row r="85" spans="2:10" s="26" customFormat="1" x14ac:dyDescent="0.2">
      <c r="B85" s="47" t="s">
        <v>200</v>
      </c>
      <c r="C85" s="29" t="s">
        <v>360</v>
      </c>
      <c r="D85" s="30" t="s">
        <v>48</v>
      </c>
      <c r="E85" s="40" t="s">
        <v>49</v>
      </c>
      <c r="F85" s="31">
        <v>18750.900000000001</v>
      </c>
      <c r="G85" s="31">
        <v>0</v>
      </c>
      <c r="H85" s="31">
        <v>10873.21</v>
      </c>
      <c r="I85" s="31">
        <v>13496.88</v>
      </c>
      <c r="J85" s="32">
        <f t="shared" si="3"/>
        <v>43120.99</v>
      </c>
    </row>
    <row r="86" spans="2:10" s="26" customFormat="1" x14ac:dyDescent="0.2">
      <c r="B86" s="47" t="s">
        <v>200</v>
      </c>
      <c r="C86" s="29" t="s">
        <v>324</v>
      </c>
      <c r="D86" s="30" t="s">
        <v>20</v>
      </c>
      <c r="E86" s="40" t="s">
        <v>127</v>
      </c>
      <c r="F86" s="31">
        <v>9800</v>
      </c>
      <c r="G86" s="31">
        <v>0</v>
      </c>
      <c r="H86" s="31">
        <v>8600</v>
      </c>
      <c r="I86" s="31">
        <v>23441</v>
      </c>
      <c r="J86" s="32">
        <f t="shared" si="3"/>
        <v>41841</v>
      </c>
    </row>
    <row r="87" spans="2:10" s="26" customFormat="1" x14ac:dyDescent="0.2">
      <c r="B87" s="47" t="s">
        <v>200</v>
      </c>
      <c r="C87" s="29" t="s">
        <v>325</v>
      </c>
      <c r="D87" s="30" t="s">
        <v>20</v>
      </c>
      <c r="E87" s="40" t="s">
        <v>128</v>
      </c>
      <c r="F87" s="31">
        <v>4500</v>
      </c>
      <c r="G87" s="31">
        <v>0</v>
      </c>
      <c r="H87" s="31">
        <v>2800</v>
      </c>
      <c r="I87" s="31">
        <v>5900</v>
      </c>
      <c r="J87" s="32">
        <f t="shared" si="3"/>
        <v>13200</v>
      </c>
    </row>
    <row r="88" spans="2:10" s="26" customFormat="1" x14ac:dyDescent="0.2">
      <c r="B88" s="47" t="s">
        <v>200</v>
      </c>
      <c r="C88" s="29" t="s">
        <v>271</v>
      </c>
      <c r="D88" s="30" t="s">
        <v>21</v>
      </c>
      <c r="E88" s="40" t="s">
        <v>89</v>
      </c>
      <c r="F88" s="31">
        <v>856</v>
      </c>
      <c r="G88" s="31">
        <v>0</v>
      </c>
      <c r="H88" s="31">
        <v>0</v>
      </c>
      <c r="I88" s="31">
        <v>0</v>
      </c>
      <c r="J88" s="32">
        <f t="shared" si="3"/>
        <v>856</v>
      </c>
    </row>
    <row r="89" spans="2:10" s="26" customFormat="1" x14ac:dyDescent="0.2">
      <c r="B89" s="47" t="s">
        <v>200</v>
      </c>
      <c r="C89" s="29" t="s">
        <v>326</v>
      </c>
      <c r="D89" s="30" t="s">
        <v>255</v>
      </c>
      <c r="E89" s="40" t="s">
        <v>129</v>
      </c>
      <c r="F89" s="31">
        <v>0</v>
      </c>
      <c r="G89" s="31">
        <v>0</v>
      </c>
      <c r="H89" s="31">
        <v>0</v>
      </c>
      <c r="I89" s="31">
        <v>3910</v>
      </c>
      <c r="J89" s="32">
        <f t="shared" si="3"/>
        <v>3910</v>
      </c>
    </row>
    <row r="90" spans="2:10" s="26" customFormat="1" x14ac:dyDescent="0.2">
      <c r="B90" s="47" t="s">
        <v>200</v>
      </c>
      <c r="C90" s="29" t="s">
        <v>361</v>
      </c>
      <c r="D90" s="30" t="s">
        <v>255</v>
      </c>
      <c r="E90" s="40" t="s">
        <v>43</v>
      </c>
      <c r="F90" s="31">
        <v>6788.33</v>
      </c>
      <c r="G90" s="31">
        <v>0</v>
      </c>
      <c r="H90" s="31">
        <v>0</v>
      </c>
      <c r="I90" s="31">
        <v>0</v>
      </c>
      <c r="J90" s="32">
        <f t="shared" si="3"/>
        <v>6788.33</v>
      </c>
    </row>
    <row r="91" spans="2:10" s="26" customFormat="1" x14ac:dyDescent="0.2">
      <c r="B91" s="47" t="s">
        <v>200</v>
      </c>
      <c r="C91" s="29" t="s">
        <v>362</v>
      </c>
      <c r="D91" s="30" t="s">
        <v>27</v>
      </c>
      <c r="E91" s="40" t="s">
        <v>147</v>
      </c>
      <c r="F91" s="31">
        <v>0</v>
      </c>
      <c r="G91" s="31">
        <v>7056</v>
      </c>
      <c r="H91" s="31">
        <v>0</v>
      </c>
      <c r="I91" s="31">
        <v>6372</v>
      </c>
      <c r="J91" s="32">
        <f t="shared" si="3"/>
        <v>13428</v>
      </c>
    </row>
    <row r="92" spans="2:10" s="26" customFormat="1" x14ac:dyDescent="0.2">
      <c r="B92" s="47" t="s">
        <v>200</v>
      </c>
      <c r="C92" s="29" t="s">
        <v>327</v>
      </c>
      <c r="D92" s="30" t="s">
        <v>27</v>
      </c>
      <c r="E92" s="40" t="s">
        <v>22</v>
      </c>
      <c r="F92" s="31">
        <v>5604</v>
      </c>
      <c r="G92" s="31">
        <v>78290</v>
      </c>
      <c r="H92" s="31">
        <v>9528.01</v>
      </c>
      <c r="I92" s="31">
        <v>58085</v>
      </c>
      <c r="J92" s="32">
        <f t="shared" si="3"/>
        <v>151507.01</v>
      </c>
    </row>
    <row r="93" spans="2:10" s="26" customFormat="1" x14ac:dyDescent="0.2">
      <c r="B93" s="47" t="s">
        <v>200</v>
      </c>
      <c r="C93" s="29" t="s">
        <v>328</v>
      </c>
      <c r="D93" s="30" t="s">
        <v>27</v>
      </c>
      <c r="E93" s="40" t="s">
        <v>130</v>
      </c>
      <c r="F93" s="31">
        <v>3634.69</v>
      </c>
      <c r="G93" s="31">
        <v>0</v>
      </c>
      <c r="H93" s="31">
        <v>3360</v>
      </c>
      <c r="I93" s="31">
        <v>2978</v>
      </c>
      <c r="J93" s="32">
        <f t="shared" si="3"/>
        <v>9972.69</v>
      </c>
    </row>
    <row r="94" spans="2:10" s="26" customFormat="1" x14ac:dyDescent="0.2">
      <c r="B94" s="47" t="s">
        <v>200</v>
      </c>
      <c r="C94" s="29" t="s">
        <v>363</v>
      </c>
      <c r="D94" s="30" t="s">
        <v>27</v>
      </c>
      <c r="E94" s="40" t="s">
        <v>148</v>
      </c>
      <c r="F94" s="31">
        <v>0</v>
      </c>
      <c r="G94" s="31">
        <v>0</v>
      </c>
      <c r="H94" s="31">
        <v>0</v>
      </c>
      <c r="I94" s="31">
        <v>2163</v>
      </c>
      <c r="J94" s="32">
        <f t="shared" si="3"/>
        <v>2163</v>
      </c>
    </row>
    <row r="95" spans="2:10" s="26" customFormat="1" x14ac:dyDescent="0.2">
      <c r="B95" s="47" t="s">
        <v>200</v>
      </c>
      <c r="C95" s="29" t="s">
        <v>332</v>
      </c>
      <c r="D95" s="30" t="s">
        <v>27</v>
      </c>
      <c r="E95" s="40" t="s">
        <v>132</v>
      </c>
      <c r="F95" s="31">
        <v>2860</v>
      </c>
      <c r="G95" s="31">
        <v>860</v>
      </c>
      <c r="H95" s="31">
        <v>1227.3</v>
      </c>
      <c r="I95" s="31">
        <v>2280</v>
      </c>
      <c r="J95" s="32">
        <f t="shared" si="3"/>
        <v>7227.3</v>
      </c>
    </row>
    <row r="96" spans="2:10" s="26" customFormat="1" x14ac:dyDescent="0.2">
      <c r="B96" s="47" t="s">
        <v>200</v>
      </c>
      <c r="C96" s="29" t="s">
        <v>278</v>
      </c>
      <c r="D96" s="30" t="s">
        <v>27</v>
      </c>
      <c r="E96" s="40" t="s">
        <v>149</v>
      </c>
      <c r="F96" s="31">
        <v>8003</v>
      </c>
      <c r="G96" s="31">
        <v>0</v>
      </c>
      <c r="H96" s="31">
        <v>0</v>
      </c>
      <c r="I96" s="31">
        <v>1589</v>
      </c>
      <c r="J96" s="32">
        <f t="shared" si="3"/>
        <v>9592</v>
      </c>
    </row>
    <row r="97" spans="2:10" s="26" customFormat="1" x14ac:dyDescent="0.2">
      <c r="B97" s="47" t="s">
        <v>200</v>
      </c>
      <c r="C97" s="29" t="s">
        <v>364</v>
      </c>
      <c r="D97" s="30" t="s">
        <v>27</v>
      </c>
      <c r="E97" s="40" t="s">
        <v>150</v>
      </c>
      <c r="F97" s="31">
        <v>0</v>
      </c>
      <c r="G97" s="31">
        <v>0</v>
      </c>
      <c r="H97" s="31">
        <v>5540</v>
      </c>
      <c r="I97" s="31">
        <v>4483</v>
      </c>
      <c r="J97" s="32">
        <f t="shared" si="3"/>
        <v>10023</v>
      </c>
    </row>
    <row r="98" spans="2:10" s="26" customFormat="1" x14ac:dyDescent="0.2">
      <c r="B98" s="47" t="s">
        <v>200</v>
      </c>
      <c r="C98" s="29" t="s">
        <v>279</v>
      </c>
      <c r="D98" s="30" t="s">
        <v>27</v>
      </c>
      <c r="E98" s="40" t="s">
        <v>134</v>
      </c>
      <c r="F98" s="31">
        <v>54097</v>
      </c>
      <c r="G98" s="31">
        <v>0</v>
      </c>
      <c r="H98" s="31">
        <v>59793</v>
      </c>
      <c r="I98" s="31">
        <v>145587.16</v>
      </c>
      <c r="J98" s="32">
        <f t="shared" si="3"/>
        <v>259477.16</v>
      </c>
    </row>
    <row r="99" spans="2:10" s="26" customFormat="1" x14ac:dyDescent="0.2">
      <c r="B99" s="47" t="s">
        <v>200</v>
      </c>
      <c r="C99" s="29" t="s">
        <v>334</v>
      </c>
      <c r="D99" s="30" t="s">
        <v>27</v>
      </c>
      <c r="E99" s="40" t="s">
        <v>25</v>
      </c>
      <c r="F99" s="31">
        <v>120</v>
      </c>
      <c r="G99" s="31">
        <v>120</v>
      </c>
      <c r="H99" s="31">
        <v>0</v>
      </c>
      <c r="I99" s="31">
        <v>120</v>
      </c>
      <c r="J99" s="32">
        <f t="shared" si="3"/>
        <v>360</v>
      </c>
    </row>
    <row r="100" spans="2:10" s="26" customFormat="1" x14ac:dyDescent="0.2">
      <c r="B100" s="47" t="s">
        <v>200</v>
      </c>
      <c r="C100" s="29" t="s">
        <v>365</v>
      </c>
      <c r="D100" s="30" t="s">
        <v>264</v>
      </c>
      <c r="E100" s="40" t="s">
        <v>262</v>
      </c>
      <c r="F100" s="31">
        <v>0</v>
      </c>
      <c r="G100" s="31">
        <v>0</v>
      </c>
      <c r="H100" s="31">
        <v>0</v>
      </c>
      <c r="I100" s="31">
        <v>0</v>
      </c>
      <c r="J100" s="32">
        <f t="shared" si="3"/>
        <v>0</v>
      </c>
    </row>
    <row r="101" spans="2:10" s="26" customFormat="1" x14ac:dyDescent="0.2">
      <c r="B101" s="47" t="s">
        <v>200</v>
      </c>
      <c r="C101" s="29" t="s">
        <v>366</v>
      </c>
      <c r="D101" s="30" t="s">
        <v>51</v>
      </c>
      <c r="E101" s="40" t="s">
        <v>52</v>
      </c>
      <c r="F101" s="31">
        <v>10671</v>
      </c>
      <c r="G101" s="31">
        <v>10969</v>
      </c>
      <c r="H101" s="31">
        <v>0</v>
      </c>
      <c r="I101" s="31">
        <v>11164</v>
      </c>
      <c r="J101" s="32">
        <f t="shared" si="3"/>
        <v>32804</v>
      </c>
    </row>
    <row r="102" spans="2:10" s="26" customFormat="1" x14ac:dyDescent="0.2">
      <c r="B102" s="47" t="s">
        <v>200</v>
      </c>
      <c r="C102" s="29" t="s">
        <v>335</v>
      </c>
      <c r="D102" s="30" t="s">
        <v>51</v>
      </c>
      <c r="E102" s="40" t="s">
        <v>135</v>
      </c>
      <c r="F102" s="31">
        <v>0</v>
      </c>
      <c r="G102" s="31">
        <v>0</v>
      </c>
      <c r="H102" s="31">
        <v>0</v>
      </c>
      <c r="I102" s="31">
        <v>246</v>
      </c>
      <c r="J102" s="32">
        <f t="shared" si="3"/>
        <v>246</v>
      </c>
    </row>
    <row r="103" spans="2:10" s="26" customFormat="1" x14ac:dyDescent="0.2">
      <c r="B103" s="47" t="s">
        <v>200</v>
      </c>
      <c r="C103" s="29" t="s">
        <v>367</v>
      </c>
      <c r="D103" s="30" t="s">
        <v>93</v>
      </c>
      <c r="E103" s="40" t="s">
        <v>151</v>
      </c>
      <c r="F103" s="31">
        <v>5844.8</v>
      </c>
      <c r="G103" s="31">
        <v>0</v>
      </c>
      <c r="H103" s="31">
        <v>0</v>
      </c>
      <c r="I103" s="31">
        <v>0</v>
      </c>
      <c r="J103" s="32">
        <f t="shared" si="3"/>
        <v>5844.8</v>
      </c>
    </row>
    <row r="104" spans="2:10" s="26" customFormat="1" x14ac:dyDescent="0.2">
      <c r="B104" s="47" t="s">
        <v>200</v>
      </c>
      <c r="C104" s="29" t="s">
        <v>368</v>
      </c>
      <c r="D104" s="30" t="s">
        <v>95</v>
      </c>
      <c r="E104" s="40" t="s">
        <v>152</v>
      </c>
      <c r="F104" s="31">
        <v>0</v>
      </c>
      <c r="G104" s="31">
        <v>0</v>
      </c>
      <c r="H104" s="31">
        <v>0</v>
      </c>
      <c r="I104" s="31">
        <v>29411</v>
      </c>
      <c r="J104" s="32">
        <f t="shared" si="3"/>
        <v>29411</v>
      </c>
    </row>
    <row r="105" spans="2:10" s="26" customFormat="1" x14ac:dyDescent="0.2">
      <c r="B105" s="47" t="s">
        <v>200</v>
      </c>
      <c r="C105" s="29" t="s">
        <v>288</v>
      </c>
      <c r="D105" s="30" t="s">
        <v>36</v>
      </c>
      <c r="E105" s="40" t="s">
        <v>31</v>
      </c>
      <c r="F105" s="31">
        <v>7378</v>
      </c>
      <c r="G105" s="31">
        <v>0</v>
      </c>
      <c r="H105" s="31">
        <v>2534</v>
      </c>
      <c r="I105" s="31">
        <v>11284.99</v>
      </c>
      <c r="J105" s="32">
        <f t="shared" si="3"/>
        <v>21196.989999999998</v>
      </c>
    </row>
    <row r="106" spans="2:10" s="26" customFormat="1" x14ac:dyDescent="0.2">
      <c r="B106" s="47" t="s">
        <v>200</v>
      </c>
      <c r="C106" s="29" t="s">
        <v>339</v>
      </c>
      <c r="D106" s="30" t="s">
        <v>36</v>
      </c>
      <c r="E106" s="40" t="s">
        <v>32</v>
      </c>
      <c r="F106" s="31">
        <v>970</v>
      </c>
      <c r="G106" s="31">
        <v>0</v>
      </c>
      <c r="H106" s="31">
        <v>4150</v>
      </c>
      <c r="I106" s="31">
        <v>100</v>
      </c>
      <c r="J106" s="32">
        <f t="shared" si="3"/>
        <v>5220</v>
      </c>
    </row>
    <row r="107" spans="2:10" s="26" customFormat="1" x14ac:dyDescent="0.2">
      <c r="B107" s="47" t="s">
        <v>200</v>
      </c>
      <c r="C107" s="29" t="s">
        <v>340</v>
      </c>
      <c r="D107" s="30" t="s">
        <v>36</v>
      </c>
      <c r="E107" s="40" t="s">
        <v>33</v>
      </c>
      <c r="F107" s="31">
        <v>3450</v>
      </c>
      <c r="G107" s="31">
        <v>0</v>
      </c>
      <c r="H107" s="31">
        <v>0</v>
      </c>
      <c r="I107" s="31">
        <v>11180</v>
      </c>
      <c r="J107" s="32">
        <f t="shared" si="3"/>
        <v>14630</v>
      </c>
    </row>
    <row r="108" spans="2:10" s="26" customFormat="1" x14ac:dyDescent="0.2">
      <c r="B108" s="47" t="s">
        <v>200</v>
      </c>
      <c r="C108" s="29" t="s">
        <v>282</v>
      </c>
      <c r="D108" s="30" t="s">
        <v>36</v>
      </c>
      <c r="E108" s="40" t="s">
        <v>34</v>
      </c>
      <c r="F108" s="31">
        <v>0</v>
      </c>
      <c r="G108" s="31">
        <v>0</v>
      </c>
      <c r="H108" s="31">
        <v>0</v>
      </c>
      <c r="I108" s="31">
        <v>1524</v>
      </c>
      <c r="J108" s="32">
        <f t="shared" si="3"/>
        <v>1524</v>
      </c>
    </row>
    <row r="109" spans="2:10" s="26" customFormat="1" x14ac:dyDescent="0.2">
      <c r="B109" s="47" t="s">
        <v>200</v>
      </c>
      <c r="C109" s="29" t="s">
        <v>341</v>
      </c>
      <c r="D109" s="30" t="s">
        <v>36</v>
      </c>
      <c r="E109" s="40" t="s">
        <v>96</v>
      </c>
      <c r="F109" s="31">
        <v>4090</v>
      </c>
      <c r="G109" s="31">
        <v>0</v>
      </c>
      <c r="H109" s="31">
        <v>0</v>
      </c>
      <c r="I109" s="31">
        <v>6098.7</v>
      </c>
      <c r="J109" s="32">
        <f t="shared" si="3"/>
        <v>10188.700000000001</v>
      </c>
    </row>
    <row r="110" spans="2:10" s="26" customFormat="1" x14ac:dyDescent="0.2">
      <c r="B110" s="47" t="s">
        <v>200</v>
      </c>
      <c r="C110" s="29" t="s">
        <v>369</v>
      </c>
      <c r="D110" s="30" t="s">
        <v>37</v>
      </c>
      <c r="E110" s="40" t="s">
        <v>97</v>
      </c>
      <c r="F110" s="31">
        <v>610</v>
      </c>
      <c r="G110" s="31">
        <v>0</v>
      </c>
      <c r="H110" s="31">
        <v>1737</v>
      </c>
      <c r="I110" s="31">
        <v>1314</v>
      </c>
      <c r="J110" s="32">
        <f t="shared" si="3"/>
        <v>3661</v>
      </c>
    </row>
    <row r="111" spans="2:10" s="26" customFormat="1" x14ac:dyDescent="0.2">
      <c r="B111" s="47" t="s">
        <v>200</v>
      </c>
      <c r="C111" s="29" t="s">
        <v>342</v>
      </c>
      <c r="D111" s="30" t="s">
        <v>37</v>
      </c>
      <c r="E111" s="40" t="s">
        <v>138</v>
      </c>
      <c r="F111" s="31">
        <v>0</v>
      </c>
      <c r="G111" s="31">
        <v>0</v>
      </c>
      <c r="H111" s="31">
        <v>0</v>
      </c>
      <c r="I111" s="31">
        <v>930</v>
      </c>
      <c r="J111" s="32">
        <f t="shared" si="3"/>
        <v>930</v>
      </c>
    </row>
    <row r="112" spans="2:10" s="26" customFormat="1" x14ac:dyDescent="0.2">
      <c r="B112" s="47" t="s">
        <v>200</v>
      </c>
      <c r="C112" s="29" t="s">
        <v>343</v>
      </c>
      <c r="D112" s="30" t="s">
        <v>37</v>
      </c>
      <c r="E112" s="40" t="s">
        <v>139</v>
      </c>
      <c r="F112" s="31">
        <v>12103</v>
      </c>
      <c r="G112" s="31">
        <v>880</v>
      </c>
      <c r="H112" s="31">
        <v>816</v>
      </c>
      <c r="I112" s="31">
        <v>13655</v>
      </c>
      <c r="J112" s="32">
        <f t="shared" si="3"/>
        <v>27454</v>
      </c>
    </row>
    <row r="113" spans="2:10" s="26" customFormat="1" x14ac:dyDescent="0.2">
      <c r="B113" s="47" t="s">
        <v>200</v>
      </c>
      <c r="C113" s="29" t="s">
        <v>370</v>
      </c>
      <c r="D113" s="30" t="s">
        <v>37</v>
      </c>
      <c r="E113" s="40" t="s">
        <v>60</v>
      </c>
      <c r="F113" s="31">
        <v>1412</v>
      </c>
      <c r="G113" s="31">
        <v>0</v>
      </c>
      <c r="H113" s="31">
        <v>0</v>
      </c>
      <c r="I113" s="31">
        <v>0</v>
      </c>
      <c r="J113" s="32">
        <f t="shared" si="3"/>
        <v>1412</v>
      </c>
    </row>
    <row r="114" spans="2:10" s="26" customFormat="1" x14ac:dyDescent="0.2">
      <c r="B114" s="47" t="s">
        <v>200</v>
      </c>
      <c r="C114" s="29" t="s">
        <v>344</v>
      </c>
      <c r="D114" s="30" t="s">
        <v>37</v>
      </c>
      <c r="E114" s="40" t="s">
        <v>140</v>
      </c>
      <c r="F114" s="31">
        <v>0</v>
      </c>
      <c r="G114" s="31">
        <v>0</v>
      </c>
      <c r="H114" s="31">
        <v>0</v>
      </c>
      <c r="I114" s="31">
        <v>9753</v>
      </c>
      <c r="J114" s="32">
        <f t="shared" si="3"/>
        <v>9753</v>
      </c>
    </row>
    <row r="115" spans="2:10" s="26" customFormat="1" x14ac:dyDescent="0.2">
      <c r="B115" s="47" t="s">
        <v>200</v>
      </c>
      <c r="C115" s="29" t="s">
        <v>371</v>
      </c>
      <c r="D115" s="30" t="s">
        <v>37</v>
      </c>
      <c r="E115" s="40" t="s">
        <v>61</v>
      </c>
      <c r="F115" s="31">
        <v>1200</v>
      </c>
      <c r="G115" s="31">
        <v>1200</v>
      </c>
      <c r="H115" s="31">
        <v>0</v>
      </c>
      <c r="I115" s="31">
        <v>1200</v>
      </c>
      <c r="J115" s="32">
        <f t="shared" si="3"/>
        <v>3600</v>
      </c>
    </row>
    <row r="116" spans="2:10" s="26" customFormat="1" x14ac:dyDescent="0.2">
      <c r="B116" s="47" t="s">
        <v>200</v>
      </c>
      <c r="C116" s="29" t="s">
        <v>372</v>
      </c>
      <c r="D116" s="30" t="s">
        <v>56</v>
      </c>
      <c r="E116" s="40" t="s">
        <v>153</v>
      </c>
      <c r="F116" s="31">
        <v>29752</v>
      </c>
      <c r="G116" s="31">
        <v>0</v>
      </c>
      <c r="H116" s="31">
        <v>0</v>
      </c>
      <c r="I116" s="31">
        <v>0</v>
      </c>
      <c r="J116" s="32">
        <f t="shared" si="3"/>
        <v>29752</v>
      </c>
    </row>
    <row r="117" spans="2:10" s="26" customFormat="1" x14ac:dyDescent="0.2">
      <c r="B117" s="47" t="s">
        <v>200</v>
      </c>
      <c r="C117" s="29" t="s">
        <v>373</v>
      </c>
      <c r="D117" s="30" t="s">
        <v>56</v>
      </c>
      <c r="E117" s="40" t="s">
        <v>105</v>
      </c>
      <c r="F117" s="31">
        <v>0</v>
      </c>
      <c r="G117" s="31">
        <v>0</v>
      </c>
      <c r="H117" s="31">
        <v>0</v>
      </c>
      <c r="I117" s="31">
        <v>62304</v>
      </c>
      <c r="J117" s="32">
        <f t="shared" si="3"/>
        <v>62304</v>
      </c>
    </row>
    <row r="118" spans="2:10" s="26" customFormat="1" x14ac:dyDescent="0.2">
      <c r="B118" s="47" t="s">
        <v>200</v>
      </c>
      <c r="C118" s="29" t="s">
        <v>374</v>
      </c>
      <c r="D118" s="30" t="s">
        <v>57</v>
      </c>
      <c r="E118" s="40" t="s">
        <v>154</v>
      </c>
      <c r="F118" s="31">
        <v>1388</v>
      </c>
      <c r="G118" s="31">
        <v>0</v>
      </c>
      <c r="H118" s="31">
        <v>0</v>
      </c>
      <c r="I118" s="31">
        <v>847</v>
      </c>
      <c r="J118" s="32">
        <f t="shared" si="3"/>
        <v>2235</v>
      </c>
    </row>
    <row r="119" spans="2:10" s="26" customFormat="1" x14ac:dyDescent="0.2">
      <c r="B119" s="47" t="s">
        <v>200</v>
      </c>
      <c r="C119" s="29" t="s">
        <v>375</v>
      </c>
      <c r="D119" s="30" t="s">
        <v>57</v>
      </c>
      <c r="E119" s="40" t="s">
        <v>263</v>
      </c>
      <c r="F119" s="31">
        <v>0</v>
      </c>
      <c r="G119" s="31">
        <v>0</v>
      </c>
      <c r="H119" s="31">
        <v>448</v>
      </c>
      <c r="I119" s="31">
        <v>291.2</v>
      </c>
      <c r="J119" s="32">
        <f t="shared" si="3"/>
        <v>739.2</v>
      </c>
    </row>
    <row r="120" spans="2:10" s="26" customFormat="1" x14ac:dyDescent="0.2">
      <c r="B120" s="47" t="s">
        <v>200</v>
      </c>
      <c r="C120" s="29" t="s">
        <v>289</v>
      </c>
      <c r="D120" s="30" t="s">
        <v>57</v>
      </c>
      <c r="E120" s="40" t="s">
        <v>170</v>
      </c>
      <c r="F120" s="31">
        <v>0</v>
      </c>
      <c r="G120" s="31">
        <v>0</v>
      </c>
      <c r="H120" s="31">
        <v>784</v>
      </c>
      <c r="I120" s="31">
        <v>0</v>
      </c>
      <c r="J120" s="32">
        <f t="shared" si="3"/>
        <v>784</v>
      </c>
    </row>
    <row r="121" spans="2:10" s="26" customFormat="1" x14ac:dyDescent="0.2">
      <c r="B121" s="47" t="s">
        <v>200</v>
      </c>
      <c r="C121" s="29" t="s">
        <v>376</v>
      </c>
      <c r="D121" s="30" t="s">
        <v>38</v>
      </c>
      <c r="E121" s="40" t="s">
        <v>155</v>
      </c>
      <c r="F121" s="31">
        <v>40770.100000000006</v>
      </c>
      <c r="G121" s="31">
        <v>0</v>
      </c>
      <c r="H121" s="31">
        <v>21411</v>
      </c>
      <c r="I121" s="31">
        <v>39398.400000000001</v>
      </c>
      <c r="J121" s="32">
        <f t="shared" si="3"/>
        <v>101579.5</v>
      </c>
    </row>
    <row r="122" spans="2:10" s="26" customFormat="1" x14ac:dyDescent="0.2">
      <c r="B122" s="47" t="s">
        <v>200</v>
      </c>
      <c r="C122" s="29" t="s">
        <v>346</v>
      </c>
      <c r="D122" s="30" t="s">
        <v>38</v>
      </c>
      <c r="E122" s="40" t="s">
        <v>142</v>
      </c>
      <c r="F122" s="31">
        <v>0</v>
      </c>
      <c r="G122" s="31">
        <v>0</v>
      </c>
      <c r="H122" s="31">
        <v>0</v>
      </c>
      <c r="I122" s="31">
        <v>495</v>
      </c>
      <c r="J122" s="32">
        <f t="shared" si="3"/>
        <v>495</v>
      </c>
    </row>
    <row r="123" spans="2:10" s="26" customFormat="1" x14ac:dyDescent="0.2">
      <c r="B123" s="47" t="s">
        <v>200</v>
      </c>
      <c r="C123" s="29" t="s">
        <v>377</v>
      </c>
      <c r="D123" s="30" t="s">
        <v>38</v>
      </c>
      <c r="E123" s="40" t="s">
        <v>156</v>
      </c>
      <c r="F123" s="31">
        <v>0</v>
      </c>
      <c r="G123" s="31">
        <v>16302</v>
      </c>
      <c r="H123" s="31">
        <v>11661</v>
      </c>
      <c r="I123" s="31">
        <v>17955.45</v>
      </c>
      <c r="J123" s="32">
        <f t="shared" si="3"/>
        <v>45918.45</v>
      </c>
    </row>
    <row r="124" spans="2:10" s="26" customFormat="1" ht="16" thickBot="1" x14ac:dyDescent="0.25">
      <c r="B124" s="47" t="s">
        <v>200</v>
      </c>
      <c r="C124" s="29" t="s">
        <v>378</v>
      </c>
      <c r="D124" s="30" t="s">
        <v>38</v>
      </c>
      <c r="E124" s="40" t="s">
        <v>157</v>
      </c>
      <c r="F124" s="31">
        <v>1500</v>
      </c>
      <c r="G124" s="31">
        <v>1500</v>
      </c>
      <c r="H124" s="31">
        <v>1500</v>
      </c>
      <c r="I124" s="31">
        <v>0</v>
      </c>
      <c r="J124" s="32">
        <f t="shared" si="3"/>
        <v>4500</v>
      </c>
    </row>
    <row r="125" spans="2:10" s="26" customFormat="1" ht="22" customHeight="1" thickBot="1" x14ac:dyDescent="0.25">
      <c r="B125" s="98" t="s">
        <v>39</v>
      </c>
      <c r="C125" s="99"/>
      <c r="D125" s="99"/>
      <c r="E125" s="99"/>
      <c r="F125" s="27">
        <f>SUBTOTAL(9,F13:F124)</f>
        <v>1285494.8499999999</v>
      </c>
      <c r="G125" s="27">
        <f>SUBTOTAL(9,G13:G124)</f>
        <v>400767.98</v>
      </c>
      <c r="H125" s="27">
        <f>SUBTOTAL(9,H13:H124)</f>
        <v>569164.54</v>
      </c>
      <c r="I125" s="27">
        <f>SUBTOTAL(9,I13:I124)</f>
        <v>1083468.5799999998</v>
      </c>
      <c r="J125" s="23">
        <f>SUBTOTAL(9,J13:J124)</f>
        <v>3338895.9500000007</v>
      </c>
    </row>
    <row r="127" spans="2:10" x14ac:dyDescent="0.2">
      <c r="B127" s="24" t="s">
        <v>41</v>
      </c>
      <c r="C127" s="1"/>
      <c r="D127" s="1"/>
      <c r="E127" s="4"/>
      <c r="F127" s="4"/>
      <c r="G127" s="4"/>
      <c r="H127" s="4"/>
      <c r="I127" s="4"/>
    </row>
    <row r="128" spans="2:10" x14ac:dyDescent="0.2">
      <c r="B128" s="79" t="s">
        <v>246</v>
      </c>
      <c r="C128" s="79"/>
      <c r="D128" s="79"/>
      <c r="E128" s="79"/>
      <c r="F128" s="79"/>
      <c r="G128" s="79"/>
      <c r="H128" s="79"/>
      <c r="I128" s="79"/>
    </row>
    <row r="129" spans="2:9" x14ac:dyDescent="0.2">
      <c r="B129" s="79" t="s">
        <v>42</v>
      </c>
      <c r="C129" s="79"/>
      <c r="D129" s="79"/>
      <c r="E129" s="79"/>
      <c r="F129" s="79"/>
      <c r="G129" s="79"/>
      <c r="H129" s="79"/>
      <c r="I129" s="79"/>
    </row>
  </sheetData>
  <autoFilter ref="B12:J124" xr:uid="{E475C593-0AB0-A543-8906-A7B5F2EE1B26}"/>
  <mergeCells count="13">
    <mergeCell ref="B128:I128"/>
    <mergeCell ref="B129:I129"/>
    <mergeCell ref="B7:J7"/>
    <mergeCell ref="B11:J11"/>
    <mergeCell ref="B2:J2"/>
    <mergeCell ref="B125:E125"/>
    <mergeCell ref="C8:J8"/>
    <mergeCell ref="C10:J10"/>
    <mergeCell ref="B9:J9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ignoredErrors>
    <ignoredError sqref="C13:C12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C567-D0B0-4542-AE3D-E50CC3ABD6F7}">
  <dimension ref="B1:J31"/>
  <sheetViews>
    <sheetView showGridLines="0" topLeftCell="B1" zoomScale="130" zoomScaleNormal="130" workbookViewId="0">
      <pane ySplit="12" topLeftCell="A13" activePane="bottomLeft" state="frozen"/>
      <selection pane="bottomLeft" activeCell="F27" sqref="F27:I27"/>
    </sheetView>
  </sheetViews>
  <sheetFormatPr baseColWidth="10" defaultRowHeight="15" x14ac:dyDescent="0.2"/>
  <cols>
    <col min="1" max="1" width="1.83203125" style="1" customWidth="1"/>
    <col min="2" max="2" width="45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88"/>
      <c r="C2" s="89"/>
      <c r="D2" s="89"/>
      <c r="E2" s="89"/>
      <c r="F2" s="89"/>
      <c r="G2" s="89"/>
      <c r="H2" s="89"/>
      <c r="I2" s="89"/>
      <c r="J2" s="90"/>
    </row>
    <row r="3" spans="2:10" ht="16" customHeight="1" x14ac:dyDescent="0.2">
      <c r="B3" s="70" t="s">
        <v>0</v>
      </c>
      <c r="C3" s="71"/>
      <c r="D3" s="71"/>
      <c r="E3" s="71"/>
      <c r="F3" s="71"/>
      <c r="G3" s="71"/>
      <c r="H3" s="71"/>
      <c r="I3" s="71"/>
      <c r="J3" s="72"/>
    </row>
    <row r="4" spans="2:10" ht="16" customHeight="1" x14ac:dyDescent="0.2">
      <c r="B4" s="70" t="s">
        <v>1</v>
      </c>
      <c r="C4" s="71"/>
      <c r="D4" s="71"/>
      <c r="E4" s="71"/>
      <c r="F4" s="71"/>
      <c r="G4" s="71"/>
      <c r="H4" s="71"/>
      <c r="I4" s="71"/>
      <c r="J4" s="72"/>
    </row>
    <row r="5" spans="2:10" ht="16" customHeight="1" x14ac:dyDescent="0.2">
      <c r="B5" s="70" t="s">
        <v>2</v>
      </c>
      <c r="C5" s="71"/>
      <c r="D5" s="71"/>
      <c r="E5" s="71"/>
      <c r="F5" s="71"/>
      <c r="G5" s="71"/>
      <c r="H5" s="71"/>
      <c r="I5" s="71"/>
      <c r="J5" s="72"/>
    </row>
    <row r="6" spans="2:10" ht="16" customHeight="1" x14ac:dyDescent="0.2">
      <c r="B6" s="70" t="s">
        <v>3</v>
      </c>
      <c r="C6" s="71"/>
      <c r="D6" s="71"/>
      <c r="E6" s="71"/>
      <c r="F6" s="71"/>
      <c r="G6" s="71"/>
      <c r="H6" s="71"/>
      <c r="I6" s="71"/>
      <c r="J6" s="72"/>
    </row>
    <row r="7" spans="2:10" ht="16" customHeight="1" x14ac:dyDescent="0.2">
      <c r="B7" s="73" t="s">
        <v>272</v>
      </c>
      <c r="C7" s="74"/>
      <c r="D7" s="74"/>
      <c r="E7" s="74"/>
      <c r="F7" s="74"/>
      <c r="G7" s="74"/>
      <c r="H7" s="74"/>
      <c r="I7" s="74"/>
      <c r="J7" s="75"/>
    </row>
    <row r="8" spans="2:10" x14ac:dyDescent="0.2">
      <c r="B8" s="34"/>
      <c r="C8" s="91"/>
      <c r="D8" s="91"/>
      <c r="E8" s="91"/>
      <c r="F8" s="91"/>
      <c r="G8" s="91"/>
      <c r="H8" s="91"/>
      <c r="I8" s="91"/>
      <c r="J8" s="92"/>
    </row>
    <row r="9" spans="2:10" ht="16" x14ac:dyDescent="0.2">
      <c r="B9" s="62" t="s">
        <v>273</v>
      </c>
      <c r="C9" s="93"/>
      <c r="D9" s="93"/>
      <c r="E9" s="93"/>
      <c r="F9" s="93"/>
      <c r="G9" s="93"/>
      <c r="H9" s="93"/>
      <c r="I9" s="93"/>
      <c r="J9" s="94"/>
    </row>
    <row r="10" spans="2:10" x14ac:dyDescent="0.2">
      <c r="B10" s="34"/>
      <c r="C10" s="91"/>
      <c r="D10" s="91"/>
      <c r="E10" s="91"/>
      <c r="F10" s="91"/>
      <c r="G10" s="91"/>
      <c r="H10" s="91"/>
      <c r="I10" s="91"/>
      <c r="J10" s="92"/>
    </row>
    <row r="11" spans="2:10" ht="27" customHeight="1" thickBot="1" x14ac:dyDescent="0.25">
      <c r="B11" s="95" t="s">
        <v>187</v>
      </c>
      <c r="C11" s="96"/>
      <c r="D11" s="96"/>
      <c r="E11" s="96"/>
      <c r="F11" s="96"/>
      <c r="G11" s="96"/>
      <c r="H11" s="96"/>
      <c r="I11" s="96"/>
      <c r="J11" s="97"/>
    </row>
    <row r="12" spans="2:10" s="2" customFormat="1" ht="33" customHeight="1" x14ac:dyDescent="0.2">
      <c r="B12" s="35" t="s">
        <v>63</v>
      </c>
      <c r="C12" s="36" t="s">
        <v>12</v>
      </c>
      <c r="D12" s="37" t="s">
        <v>4</v>
      </c>
      <c r="E12" s="38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39" t="s">
        <v>59</v>
      </c>
    </row>
    <row r="13" spans="2:10" x14ac:dyDescent="0.2">
      <c r="B13" s="33" t="s">
        <v>160</v>
      </c>
      <c r="C13" s="29" t="s">
        <v>286</v>
      </c>
      <c r="D13" s="30" t="s">
        <v>40</v>
      </c>
      <c r="E13" s="25" t="s">
        <v>91</v>
      </c>
      <c r="F13" s="31">
        <v>0</v>
      </c>
      <c r="G13" s="31">
        <v>62</v>
      </c>
      <c r="H13" s="31">
        <v>0</v>
      </c>
      <c r="I13" s="31">
        <v>0</v>
      </c>
      <c r="J13" s="32">
        <f>+SUM(F13:I13)</f>
        <v>62</v>
      </c>
    </row>
    <row r="14" spans="2:10" s="26" customFormat="1" x14ac:dyDescent="0.2">
      <c r="B14" s="33" t="s">
        <v>158</v>
      </c>
      <c r="C14" s="29" t="s">
        <v>286</v>
      </c>
      <c r="D14" s="30" t="s">
        <v>40</v>
      </c>
      <c r="E14" s="25" t="s">
        <v>91</v>
      </c>
      <c r="F14" s="31">
        <v>162.31</v>
      </c>
      <c r="G14" s="31">
        <v>259.24</v>
      </c>
      <c r="H14" s="31">
        <v>0</v>
      </c>
      <c r="I14" s="31">
        <v>0</v>
      </c>
      <c r="J14" s="32">
        <f>+SUM(F14:I14)</f>
        <v>421.55</v>
      </c>
    </row>
    <row r="15" spans="2:10" s="26" customFormat="1" x14ac:dyDescent="0.2">
      <c r="B15" s="33" t="s">
        <v>158</v>
      </c>
      <c r="C15" s="29" t="s">
        <v>294</v>
      </c>
      <c r="D15" s="30" t="s">
        <v>51</v>
      </c>
      <c r="E15" s="25" t="s">
        <v>159</v>
      </c>
      <c r="F15" s="31">
        <v>0</v>
      </c>
      <c r="G15" s="31">
        <v>0</v>
      </c>
      <c r="H15" s="31">
        <v>0</v>
      </c>
      <c r="I15" s="31">
        <v>1926.6</v>
      </c>
      <c r="J15" s="32">
        <f t="shared" ref="J15:J18" si="0">+SUM(F15:I15)</f>
        <v>1926.6</v>
      </c>
    </row>
    <row r="16" spans="2:10" s="26" customFormat="1" x14ac:dyDescent="0.2">
      <c r="B16" s="33" t="s">
        <v>265</v>
      </c>
      <c r="C16" s="29" t="s">
        <v>295</v>
      </c>
      <c r="D16" s="30" t="s">
        <v>11</v>
      </c>
      <c r="E16" s="25" t="s">
        <v>69</v>
      </c>
      <c r="F16" s="31">
        <v>75</v>
      </c>
      <c r="G16" s="31">
        <v>70</v>
      </c>
      <c r="H16" s="31">
        <v>72</v>
      </c>
      <c r="I16" s="31">
        <v>0</v>
      </c>
      <c r="J16" s="32">
        <f t="shared" si="0"/>
        <v>217</v>
      </c>
    </row>
    <row r="17" spans="2:10" s="26" customFormat="1" x14ac:dyDescent="0.2">
      <c r="B17" s="33" t="s">
        <v>265</v>
      </c>
      <c r="C17" s="29" t="s">
        <v>296</v>
      </c>
      <c r="D17" s="30" t="s">
        <v>20</v>
      </c>
      <c r="E17" s="25" t="s">
        <v>161</v>
      </c>
      <c r="F17" s="31">
        <v>52.43</v>
      </c>
      <c r="G17" s="31">
        <v>39.659999999999997</v>
      </c>
      <c r="H17" s="31">
        <v>0</v>
      </c>
      <c r="I17" s="31">
        <v>0</v>
      </c>
      <c r="J17" s="32">
        <f t="shared" si="0"/>
        <v>92.09</v>
      </c>
    </row>
    <row r="18" spans="2:10" s="26" customFormat="1" x14ac:dyDescent="0.2">
      <c r="B18" s="33" t="s">
        <v>265</v>
      </c>
      <c r="C18" s="29" t="s">
        <v>297</v>
      </c>
      <c r="D18" s="30" t="s">
        <v>51</v>
      </c>
      <c r="E18" s="25" t="s">
        <v>54</v>
      </c>
      <c r="F18" s="31">
        <v>743.84</v>
      </c>
      <c r="G18" s="31">
        <v>1275.26</v>
      </c>
      <c r="H18" s="31">
        <v>1633.33</v>
      </c>
      <c r="I18" s="31">
        <v>844.67000000000007</v>
      </c>
      <c r="J18" s="32">
        <f t="shared" si="0"/>
        <v>4497.1000000000004</v>
      </c>
    </row>
    <row r="19" spans="2:10" s="26" customFormat="1" x14ac:dyDescent="0.2">
      <c r="B19" s="33" t="s">
        <v>265</v>
      </c>
      <c r="C19" s="29" t="s">
        <v>298</v>
      </c>
      <c r="D19" s="30" t="s">
        <v>51</v>
      </c>
      <c r="E19" s="25" t="s">
        <v>92</v>
      </c>
      <c r="F19" s="31">
        <v>6181.07</v>
      </c>
      <c r="G19" s="31">
        <v>0</v>
      </c>
      <c r="H19" s="31">
        <v>6770.13</v>
      </c>
      <c r="I19" s="31">
        <v>6763.46</v>
      </c>
      <c r="J19" s="32">
        <f>+SUM(F19:I19)</f>
        <v>19714.66</v>
      </c>
    </row>
    <row r="20" spans="2:10" s="26" customFormat="1" x14ac:dyDescent="0.2">
      <c r="B20" s="33" t="s">
        <v>265</v>
      </c>
      <c r="C20" s="29" t="s">
        <v>294</v>
      </c>
      <c r="D20" s="30" t="s">
        <v>51</v>
      </c>
      <c r="E20" s="25" t="s">
        <v>159</v>
      </c>
      <c r="F20" s="31">
        <v>0</v>
      </c>
      <c r="G20" s="31">
        <v>2289.6799999999998</v>
      </c>
      <c r="H20" s="31">
        <v>519.73</v>
      </c>
      <c r="I20" s="31">
        <v>0</v>
      </c>
      <c r="J20" s="32">
        <f t="shared" ref="J20:J26" si="1">+SUM(F20:I20)</f>
        <v>2809.41</v>
      </c>
    </row>
    <row r="21" spans="2:10" s="26" customFormat="1" x14ac:dyDescent="0.2">
      <c r="B21" s="33" t="s">
        <v>265</v>
      </c>
      <c r="C21" s="29" t="s">
        <v>299</v>
      </c>
      <c r="D21" s="30" t="s">
        <v>57</v>
      </c>
      <c r="E21" s="25" t="s">
        <v>106</v>
      </c>
      <c r="F21" s="31">
        <v>618.48</v>
      </c>
      <c r="G21" s="31">
        <v>594.28</v>
      </c>
      <c r="H21" s="31">
        <v>0</v>
      </c>
      <c r="I21" s="31">
        <v>0</v>
      </c>
      <c r="J21" s="32">
        <f t="shared" si="1"/>
        <v>1212.76</v>
      </c>
    </row>
    <row r="22" spans="2:10" s="26" customFormat="1" x14ac:dyDescent="0.2">
      <c r="B22" s="33" t="s">
        <v>265</v>
      </c>
      <c r="C22" s="29" t="s">
        <v>300</v>
      </c>
      <c r="D22" s="30" t="s">
        <v>57</v>
      </c>
      <c r="E22" s="25" t="s">
        <v>107</v>
      </c>
      <c r="F22" s="31">
        <v>479.73</v>
      </c>
      <c r="G22" s="31">
        <v>8.5</v>
      </c>
      <c r="H22" s="31">
        <v>0</v>
      </c>
      <c r="I22" s="31">
        <v>300</v>
      </c>
      <c r="J22" s="32">
        <f t="shared" si="1"/>
        <v>788.23</v>
      </c>
    </row>
    <row r="23" spans="2:10" s="26" customFormat="1" x14ac:dyDescent="0.2">
      <c r="B23" s="33" t="s">
        <v>162</v>
      </c>
      <c r="C23" s="29" t="s">
        <v>301</v>
      </c>
      <c r="D23" s="30" t="s">
        <v>19</v>
      </c>
      <c r="E23" s="25" t="s">
        <v>84</v>
      </c>
      <c r="F23" s="31">
        <v>0</v>
      </c>
      <c r="G23" s="31">
        <v>40</v>
      </c>
      <c r="H23" s="31">
        <v>55</v>
      </c>
      <c r="I23" s="31">
        <v>45</v>
      </c>
      <c r="J23" s="32">
        <f t="shared" si="1"/>
        <v>140</v>
      </c>
    </row>
    <row r="24" spans="2:10" s="26" customFormat="1" x14ac:dyDescent="0.2">
      <c r="B24" s="33" t="s">
        <v>162</v>
      </c>
      <c r="C24" s="29" t="s">
        <v>302</v>
      </c>
      <c r="D24" s="30" t="s">
        <v>37</v>
      </c>
      <c r="E24" s="25" t="s">
        <v>100</v>
      </c>
      <c r="F24" s="31">
        <v>83</v>
      </c>
      <c r="G24" s="31">
        <v>76</v>
      </c>
      <c r="H24" s="31">
        <v>83</v>
      </c>
      <c r="I24" s="31">
        <v>104</v>
      </c>
      <c r="J24" s="32">
        <f t="shared" si="1"/>
        <v>346</v>
      </c>
    </row>
    <row r="25" spans="2:10" s="26" customFormat="1" x14ac:dyDescent="0.2">
      <c r="B25" s="33" t="s">
        <v>163</v>
      </c>
      <c r="C25" s="29" t="s">
        <v>301</v>
      </c>
      <c r="D25" s="30" t="s">
        <v>19</v>
      </c>
      <c r="E25" s="40" t="s">
        <v>84</v>
      </c>
      <c r="F25" s="31">
        <v>0</v>
      </c>
      <c r="G25" s="31">
        <v>180</v>
      </c>
      <c r="H25" s="31">
        <v>225</v>
      </c>
      <c r="I25" s="31">
        <v>185</v>
      </c>
      <c r="J25" s="32">
        <f t="shared" si="1"/>
        <v>590</v>
      </c>
    </row>
    <row r="26" spans="2:10" s="26" customFormat="1" ht="16" thickBot="1" x14ac:dyDescent="0.25">
      <c r="B26" s="33" t="s">
        <v>163</v>
      </c>
      <c r="C26" s="29" t="s">
        <v>286</v>
      </c>
      <c r="D26" s="30" t="s">
        <v>40</v>
      </c>
      <c r="E26" s="40" t="s">
        <v>91</v>
      </c>
      <c r="F26" s="31">
        <v>130</v>
      </c>
      <c r="G26" s="31">
        <v>110</v>
      </c>
      <c r="H26" s="31">
        <v>30</v>
      </c>
      <c r="I26" s="31">
        <v>65</v>
      </c>
      <c r="J26" s="32">
        <f t="shared" si="1"/>
        <v>335</v>
      </c>
    </row>
    <row r="27" spans="2:10" s="26" customFormat="1" ht="22" customHeight="1" thickBot="1" x14ac:dyDescent="0.25">
      <c r="B27" s="98" t="s">
        <v>39</v>
      </c>
      <c r="C27" s="99"/>
      <c r="D27" s="99"/>
      <c r="E27" s="99"/>
      <c r="F27" s="27">
        <f>SUBTOTAL(9,F13:F26)</f>
        <v>8525.8599999999988</v>
      </c>
      <c r="G27" s="27">
        <f>SUBTOTAL(9,G13:G26)</f>
        <v>5004.62</v>
      </c>
      <c r="H27" s="27">
        <f>SUBTOTAL(9,H13:H26)</f>
        <v>9388.1899999999987</v>
      </c>
      <c r="I27" s="27">
        <f>SUBTOTAL(9,I13:I26)</f>
        <v>10233.73</v>
      </c>
      <c r="J27" s="23">
        <f>SUBTOTAL(9,J13:J26)</f>
        <v>33152.399999999994</v>
      </c>
    </row>
    <row r="29" spans="2:10" x14ac:dyDescent="0.2">
      <c r="B29" s="24" t="s">
        <v>41</v>
      </c>
      <c r="C29" s="1"/>
      <c r="D29" s="1"/>
      <c r="E29" s="4"/>
      <c r="F29" s="4"/>
      <c r="G29" s="4"/>
      <c r="H29" s="4"/>
      <c r="I29" s="4"/>
    </row>
    <row r="30" spans="2:10" x14ac:dyDescent="0.2">
      <c r="B30" s="79" t="s">
        <v>246</v>
      </c>
      <c r="C30" s="79"/>
      <c r="D30" s="79"/>
      <c r="E30" s="79"/>
      <c r="F30" s="79"/>
      <c r="G30" s="79"/>
      <c r="H30" s="79"/>
      <c r="I30" s="79"/>
    </row>
    <row r="31" spans="2:10" x14ac:dyDescent="0.2">
      <c r="B31" s="79" t="s">
        <v>42</v>
      </c>
      <c r="C31" s="79"/>
      <c r="D31" s="79"/>
      <c r="E31" s="79"/>
      <c r="F31" s="79"/>
      <c r="G31" s="79"/>
      <c r="H31" s="79"/>
      <c r="I31" s="79"/>
    </row>
  </sheetData>
  <autoFilter ref="B12:J26" xr:uid="{E475C593-0AB0-A543-8906-A7B5F2EE1B26}"/>
  <mergeCells count="13">
    <mergeCell ref="B30:I30"/>
    <mergeCell ref="B31:I31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27:E27"/>
  </mergeCells>
  <pageMargins left="0.7" right="0.7" top="0.75" bottom="0.75" header="0.3" footer="0.3"/>
  <pageSetup paperSize="9" orientation="portrait" horizontalDpi="0" verticalDpi="0"/>
  <ignoredErrors>
    <ignoredError sqref="C13:C2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AB06-F850-4643-B8B0-FA1AC2F0FBDD}">
  <dimension ref="B1:K39"/>
  <sheetViews>
    <sheetView showGridLines="0" zoomScale="130" zoomScaleNormal="130" workbookViewId="0">
      <pane ySplit="12" topLeftCell="A13" activePane="bottomLeft" state="frozen"/>
      <selection pane="bottomLeft" activeCell="G35" sqref="G35:J35"/>
    </sheetView>
  </sheetViews>
  <sheetFormatPr baseColWidth="10" defaultRowHeight="15" x14ac:dyDescent="0.2"/>
  <cols>
    <col min="1" max="1" width="1.83203125" style="1" customWidth="1"/>
    <col min="2" max="2" width="30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thickBot="1" x14ac:dyDescent="0.25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88"/>
      <c r="C2" s="89"/>
      <c r="D2" s="89"/>
      <c r="E2" s="89"/>
      <c r="F2" s="89"/>
      <c r="G2" s="89"/>
      <c r="H2" s="89"/>
      <c r="I2" s="89"/>
      <c r="J2" s="89"/>
      <c r="K2" s="90"/>
    </row>
    <row r="3" spans="2:11" ht="16" customHeight="1" x14ac:dyDescent="0.2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2"/>
    </row>
    <row r="4" spans="2:11" ht="16" customHeight="1" x14ac:dyDescent="0.2">
      <c r="B4" s="70" t="s">
        <v>1</v>
      </c>
      <c r="C4" s="71"/>
      <c r="D4" s="71"/>
      <c r="E4" s="71"/>
      <c r="F4" s="71"/>
      <c r="G4" s="71"/>
      <c r="H4" s="71"/>
      <c r="I4" s="71"/>
      <c r="J4" s="71"/>
      <c r="K4" s="72"/>
    </row>
    <row r="5" spans="2:11" ht="16" customHeight="1" x14ac:dyDescent="0.2">
      <c r="B5" s="70" t="s">
        <v>2</v>
      </c>
      <c r="C5" s="71"/>
      <c r="D5" s="71"/>
      <c r="E5" s="71"/>
      <c r="F5" s="71"/>
      <c r="G5" s="71"/>
      <c r="H5" s="71"/>
      <c r="I5" s="71"/>
      <c r="J5" s="71"/>
      <c r="K5" s="72"/>
    </row>
    <row r="6" spans="2:11" ht="16" customHeight="1" x14ac:dyDescent="0.2">
      <c r="B6" s="70" t="s">
        <v>3</v>
      </c>
      <c r="C6" s="71"/>
      <c r="D6" s="71"/>
      <c r="E6" s="71"/>
      <c r="F6" s="71"/>
      <c r="G6" s="71"/>
      <c r="H6" s="71"/>
      <c r="I6" s="71"/>
      <c r="J6" s="71"/>
      <c r="K6" s="72"/>
    </row>
    <row r="7" spans="2:11" ht="16" customHeight="1" x14ac:dyDescent="0.2">
      <c r="B7" s="73" t="s">
        <v>272</v>
      </c>
      <c r="C7" s="74"/>
      <c r="D7" s="74"/>
      <c r="E7" s="74"/>
      <c r="F7" s="74"/>
      <c r="G7" s="74"/>
      <c r="H7" s="74"/>
      <c r="I7" s="74"/>
      <c r="J7" s="74"/>
      <c r="K7" s="75"/>
    </row>
    <row r="8" spans="2:11" x14ac:dyDescent="0.2">
      <c r="B8" s="34"/>
      <c r="D8" s="91"/>
      <c r="E8" s="91"/>
      <c r="F8" s="91"/>
      <c r="G8" s="91"/>
      <c r="H8" s="91"/>
      <c r="I8" s="91"/>
      <c r="J8" s="91"/>
      <c r="K8" s="92"/>
    </row>
    <row r="9" spans="2:11" ht="16" x14ac:dyDescent="0.2">
      <c r="B9" s="62" t="s">
        <v>273</v>
      </c>
      <c r="C9" s="93"/>
      <c r="D9" s="93"/>
      <c r="E9" s="93"/>
      <c r="F9" s="93"/>
      <c r="G9" s="93"/>
      <c r="H9" s="93"/>
      <c r="I9" s="93"/>
      <c r="J9" s="93"/>
      <c r="K9" s="94"/>
    </row>
    <row r="10" spans="2:11" x14ac:dyDescent="0.2">
      <c r="B10" s="34"/>
      <c r="D10" s="91"/>
      <c r="E10" s="91"/>
      <c r="F10" s="91"/>
      <c r="G10" s="91"/>
      <c r="H10" s="91"/>
      <c r="I10" s="91"/>
      <c r="J10" s="91"/>
      <c r="K10" s="92"/>
    </row>
    <row r="11" spans="2:11" ht="27" customHeight="1" thickBot="1" x14ac:dyDescent="0.25">
      <c r="B11" s="95" t="s">
        <v>188</v>
      </c>
      <c r="C11" s="96"/>
      <c r="D11" s="96"/>
      <c r="E11" s="96"/>
      <c r="F11" s="96"/>
      <c r="G11" s="96"/>
      <c r="H11" s="96"/>
      <c r="I11" s="96"/>
      <c r="J11" s="96"/>
      <c r="K11" s="97"/>
    </row>
    <row r="12" spans="2:11" s="2" customFormat="1" ht="33" customHeight="1" x14ac:dyDescent="0.2">
      <c r="B12" s="35" t="s">
        <v>63</v>
      </c>
      <c r="C12" s="45" t="s">
        <v>64</v>
      </c>
      <c r="D12" s="36" t="s">
        <v>12</v>
      </c>
      <c r="E12" s="37" t="s">
        <v>4</v>
      </c>
      <c r="F12" s="38" t="s">
        <v>5</v>
      </c>
      <c r="G12" s="28" t="s">
        <v>6</v>
      </c>
      <c r="H12" s="28" t="s">
        <v>7</v>
      </c>
      <c r="I12" s="28" t="s">
        <v>8</v>
      </c>
      <c r="J12" s="28" t="s">
        <v>9</v>
      </c>
      <c r="K12" s="39" t="s">
        <v>59</v>
      </c>
    </row>
    <row r="13" spans="2:11" x14ac:dyDescent="0.2">
      <c r="B13" s="47" t="s">
        <v>164</v>
      </c>
      <c r="C13" s="46" t="s">
        <v>189</v>
      </c>
      <c r="D13" s="29" t="s">
        <v>274</v>
      </c>
      <c r="E13" s="30" t="s">
        <v>72</v>
      </c>
      <c r="F13" s="25" t="s">
        <v>165</v>
      </c>
      <c r="G13" s="31">
        <v>5212</v>
      </c>
      <c r="H13" s="31">
        <v>0</v>
      </c>
      <c r="I13" s="31">
        <v>0</v>
      </c>
      <c r="J13" s="31">
        <v>0</v>
      </c>
      <c r="K13" s="32">
        <f>+SUM(G13:J13)</f>
        <v>5212</v>
      </c>
    </row>
    <row r="14" spans="2:11" x14ac:dyDescent="0.2">
      <c r="B14" s="47" t="s">
        <v>164</v>
      </c>
      <c r="C14" s="46" t="s">
        <v>189</v>
      </c>
      <c r="D14" s="29" t="s">
        <v>275</v>
      </c>
      <c r="E14" s="30" t="s">
        <v>253</v>
      </c>
      <c r="F14" s="25" t="s">
        <v>166</v>
      </c>
      <c r="G14" s="31">
        <v>0</v>
      </c>
      <c r="H14" s="31">
        <v>0</v>
      </c>
      <c r="I14" s="31">
        <v>20.47</v>
      </c>
      <c r="J14" s="31">
        <v>0</v>
      </c>
      <c r="K14" s="32">
        <f t="shared" ref="K14:K23" si="0">+SUM(G14:J14)</f>
        <v>20.47</v>
      </c>
    </row>
    <row r="15" spans="2:11" x14ac:dyDescent="0.2">
      <c r="B15" s="47" t="s">
        <v>164</v>
      </c>
      <c r="C15" s="46" t="s">
        <v>189</v>
      </c>
      <c r="D15" s="29" t="s">
        <v>276</v>
      </c>
      <c r="E15" s="30" t="s">
        <v>254</v>
      </c>
      <c r="F15" s="25" t="s">
        <v>14</v>
      </c>
      <c r="G15" s="31">
        <v>1084</v>
      </c>
      <c r="H15" s="31">
        <v>0</v>
      </c>
      <c r="I15" s="31">
        <v>0</v>
      </c>
      <c r="J15" s="31">
        <v>0</v>
      </c>
      <c r="K15" s="32">
        <f t="shared" si="0"/>
        <v>1084</v>
      </c>
    </row>
    <row r="16" spans="2:11" x14ac:dyDescent="0.2">
      <c r="B16" s="47" t="s">
        <v>164</v>
      </c>
      <c r="C16" s="46" t="s">
        <v>189</v>
      </c>
      <c r="D16" s="29" t="s">
        <v>277</v>
      </c>
      <c r="E16" s="30" t="s">
        <v>254</v>
      </c>
      <c r="F16" s="25" t="s">
        <v>16</v>
      </c>
      <c r="G16" s="31">
        <v>695</v>
      </c>
      <c r="H16" s="31">
        <v>370</v>
      </c>
      <c r="I16" s="31">
        <v>0</v>
      </c>
      <c r="J16" s="31">
        <v>0</v>
      </c>
      <c r="K16" s="32">
        <f t="shared" si="0"/>
        <v>1065</v>
      </c>
    </row>
    <row r="17" spans="2:11" x14ac:dyDescent="0.2">
      <c r="B17" s="47" t="s">
        <v>164</v>
      </c>
      <c r="C17" s="46" t="s">
        <v>189</v>
      </c>
      <c r="D17" s="29" t="s">
        <v>278</v>
      </c>
      <c r="E17" s="30" t="s">
        <v>27</v>
      </c>
      <c r="F17" s="25" t="s">
        <v>149</v>
      </c>
      <c r="G17" s="31">
        <v>4693</v>
      </c>
      <c r="H17" s="31">
        <v>5960</v>
      </c>
      <c r="I17" s="31">
        <v>7121</v>
      </c>
      <c r="J17" s="31">
        <v>0</v>
      </c>
      <c r="K17" s="32">
        <f t="shared" si="0"/>
        <v>17774</v>
      </c>
    </row>
    <row r="18" spans="2:11" x14ac:dyDescent="0.2">
      <c r="B18" s="47" t="s">
        <v>164</v>
      </c>
      <c r="C18" s="46" t="s">
        <v>189</v>
      </c>
      <c r="D18" s="29" t="s">
        <v>279</v>
      </c>
      <c r="E18" s="30" t="s">
        <v>27</v>
      </c>
      <c r="F18" s="25" t="s">
        <v>134</v>
      </c>
      <c r="G18" s="31">
        <v>11763</v>
      </c>
      <c r="H18" s="31">
        <v>0</v>
      </c>
      <c r="I18" s="31">
        <v>0</v>
      </c>
      <c r="J18" s="31">
        <v>0</v>
      </c>
      <c r="K18" s="32">
        <f t="shared" si="0"/>
        <v>11763</v>
      </c>
    </row>
    <row r="19" spans="2:11" x14ac:dyDescent="0.2">
      <c r="B19" s="47" t="s">
        <v>164</v>
      </c>
      <c r="C19" s="46" t="s">
        <v>189</v>
      </c>
      <c r="D19" s="29" t="s">
        <v>280</v>
      </c>
      <c r="E19" s="30" t="s">
        <v>27</v>
      </c>
      <c r="F19" s="25" t="s">
        <v>26</v>
      </c>
      <c r="G19" s="31">
        <v>89947</v>
      </c>
      <c r="H19" s="31">
        <v>53963</v>
      </c>
      <c r="I19" s="31">
        <v>0</v>
      </c>
      <c r="J19" s="31">
        <v>0</v>
      </c>
      <c r="K19" s="32">
        <f t="shared" si="0"/>
        <v>143910</v>
      </c>
    </row>
    <row r="20" spans="2:11" x14ac:dyDescent="0.2">
      <c r="B20" s="47" t="s">
        <v>164</v>
      </c>
      <c r="C20" s="46" t="s">
        <v>189</v>
      </c>
      <c r="D20" s="29" t="s">
        <v>281</v>
      </c>
      <c r="E20" s="30" t="s">
        <v>36</v>
      </c>
      <c r="F20" s="25" t="s">
        <v>30</v>
      </c>
      <c r="G20" s="31">
        <v>0</v>
      </c>
      <c r="H20" s="31">
        <v>0</v>
      </c>
      <c r="I20" s="31">
        <v>580</v>
      </c>
      <c r="J20" s="31">
        <v>0</v>
      </c>
      <c r="K20" s="32">
        <f t="shared" si="0"/>
        <v>580</v>
      </c>
    </row>
    <row r="21" spans="2:11" x14ac:dyDescent="0.2">
      <c r="B21" s="47" t="s">
        <v>164</v>
      </c>
      <c r="C21" s="46" t="s">
        <v>189</v>
      </c>
      <c r="D21" s="29" t="s">
        <v>282</v>
      </c>
      <c r="E21" s="30" t="s">
        <v>36</v>
      </c>
      <c r="F21" s="25" t="s">
        <v>34</v>
      </c>
      <c r="G21" s="31">
        <v>1190</v>
      </c>
      <c r="H21" s="31">
        <v>0</v>
      </c>
      <c r="I21" s="31">
        <v>0</v>
      </c>
      <c r="J21" s="31">
        <v>0</v>
      </c>
      <c r="K21" s="32">
        <f t="shared" si="0"/>
        <v>1190</v>
      </c>
    </row>
    <row r="22" spans="2:11" x14ac:dyDescent="0.2">
      <c r="B22" s="47" t="s">
        <v>164</v>
      </c>
      <c r="C22" s="46" t="s">
        <v>189</v>
      </c>
      <c r="D22" s="29" t="s">
        <v>283</v>
      </c>
      <c r="E22" s="30" t="s">
        <v>37</v>
      </c>
      <c r="F22" s="25" t="s">
        <v>266</v>
      </c>
      <c r="G22" s="31">
        <v>80</v>
      </c>
      <c r="H22" s="31">
        <v>0</v>
      </c>
      <c r="I22" s="31">
        <v>0</v>
      </c>
      <c r="J22" s="31">
        <v>0</v>
      </c>
      <c r="K22" s="32">
        <f t="shared" si="0"/>
        <v>80</v>
      </c>
    </row>
    <row r="23" spans="2:11" x14ac:dyDescent="0.2">
      <c r="B23" s="47" t="s">
        <v>164</v>
      </c>
      <c r="C23" s="46" t="s">
        <v>189</v>
      </c>
      <c r="D23" s="29" t="s">
        <v>284</v>
      </c>
      <c r="E23" s="30" t="s">
        <v>38</v>
      </c>
      <c r="F23" s="25" t="s">
        <v>267</v>
      </c>
      <c r="G23" s="31">
        <v>0</v>
      </c>
      <c r="H23" s="31">
        <v>1843</v>
      </c>
      <c r="I23" s="31">
        <v>0</v>
      </c>
      <c r="J23" s="31">
        <v>0</v>
      </c>
      <c r="K23" s="32">
        <f t="shared" si="0"/>
        <v>1843</v>
      </c>
    </row>
    <row r="24" spans="2:11" x14ac:dyDescent="0.2">
      <c r="B24" s="47" t="s">
        <v>167</v>
      </c>
      <c r="C24" s="46" t="s">
        <v>245</v>
      </c>
      <c r="D24" s="29" t="s">
        <v>271</v>
      </c>
      <c r="E24" s="30" t="s">
        <v>21</v>
      </c>
      <c r="F24" s="25" t="s">
        <v>89</v>
      </c>
      <c r="G24" s="31">
        <v>134.43</v>
      </c>
      <c r="H24" s="31">
        <v>0</v>
      </c>
      <c r="I24" s="31">
        <v>0</v>
      </c>
      <c r="J24" s="31">
        <v>0</v>
      </c>
      <c r="K24" s="32">
        <f t="shared" ref="K24" si="1">+SUM(G24:J24)</f>
        <v>134.43</v>
      </c>
    </row>
    <row r="25" spans="2:11" s="26" customFormat="1" x14ac:dyDescent="0.2">
      <c r="B25" s="47" t="s">
        <v>167</v>
      </c>
      <c r="C25" s="46" t="s">
        <v>245</v>
      </c>
      <c r="D25" s="29" t="s">
        <v>285</v>
      </c>
      <c r="E25" s="30" t="s">
        <v>37</v>
      </c>
      <c r="F25" s="25" t="s">
        <v>268</v>
      </c>
      <c r="G25" s="31">
        <v>0</v>
      </c>
      <c r="H25" s="31">
        <v>339.77</v>
      </c>
      <c r="I25" s="31">
        <v>203.28</v>
      </c>
      <c r="J25" s="31">
        <v>356.32</v>
      </c>
      <c r="K25" s="32">
        <f t="shared" ref="K25:K34" si="2">+SUM(G25:J25)</f>
        <v>899.36999999999989</v>
      </c>
    </row>
    <row r="26" spans="2:11" s="26" customFormat="1" x14ac:dyDescent="0.2">
      <c r="B26" s="47" t="s">
        <v>168</v>
      </c>
      <c r="C26" s="46" t="s">
        <v>245</v>
      </c>
      <c r="D26" s="29" t="s">
        <v>286</v>
      </c>
      <c r="E26" s="30" t="s">
        <v>40</v>
      </c>
      <c r="F26" s="25" t="s">
        <v>91</v>
      </c>
      <c r="G26" s="41">
        <v>1.87</v>
      </c>
      <c r="H26" s="31">
        <v>0</v>
      </c>
      <c r="I26" s="31">
        <v>0</v>
      </c>
      <c r="J26" s="31">
        <v>0</v>
      </c>
      <c r="K26" s="32">
        <f t="shared" si="2"/>
        <v>1.87</v>
      </c>
    </row>
    <row r="27" spans="2:11" s="26" customFormat="1" x14ac:dyDescent="0.2">
      <c r="B27" s="47" t="s">
        <v>169</v>
      </c>
      <c r="C27" s="46" t="s">
        <v>245</v>
      </c>
      <c r="D27" s="29" t="s">
        <v>287</v>
      </c>
      <c r="E27" s="30" t="s">
        <v>36</v>
      </c>
      <c r="F27" s="25" t="s">
        <v>269</v>
      </c>
      <c r="G27" s="41">
        <v>0</v>
      </c>
      <c r="H27" s="31">
        <v>7941</v>
      </c>
      <c r="I27" s="31">
        <v>0</v>
      </c>
      <c r="J27" s="31">
        <v>0</v>
      </c>
      <c r="K27" s="32">
        <f t="shared" si="2"/>
        <v>7941</v>
      </c>
    </row>
    <row r="28" spans="2:11" s="26" customFormat="1" x14ac:dyDescent="0.2">
      <c r="B28" s="47" t="s">
        <v>169</v>
      </c>
      <c r="C28" s="46" t="s">
        <v>245</v>
      </c>
      <c r="D28" s="29" t="s">
        <v>288</v>
      </c>
      <c r="E28" s="30" t="s">
        <v>36</v>
      </c>
      <c r="F28" s="25" t="s">
        <v>31</v>
      </c>
      <c r="G28" s="31">
        <v>11577</v>
      </c>
      <c r="H28" s="31">
        <v>0</v>
      </c>
      <c r="I28" s="31">
        <v>9152</v>
      </c>
      <c r="J28" s="31">
        <v>0</v>
      </c>
      <c r="K28" s="32">
        <f t="shared" si="2"/>
        <v>20729</v>
      </c>
    </row>
    <row r="29" spans="2:11" s="26" customFormat="1" x14ac:dyDescent="0.2">
      <c r="B29" s="47" t="s">
        <v>169</v>
      </c>
      <c r="C29" s="46" t="s">
        <v>245</v>
      </c>
      <c r="D29" s="29" t="s">
        <v>289</v>
      </c>
      <c r="E29" s="30" t="s">
        <v>57</v>
      </c>
      <c r="F29" s="25" t="s">
        <v>170</v>
      </c>
      <c r="G29" s="31">
        <v>31980.75</v>
      </c>
      <c r="H29" s="31">
        <v>34296.199999999997</v>
      </c>
      <c r="I29" s="31">
        <v>37353.760000000002</v>
      </c>
      <c r="J29" s="31">
        <v>0</v>
      </c>
      <c r="K29" s="32">
        <f t="shared" si="2"/>
        <v>103630.70999999999</v>
      </c>
    </row>
    <row r="30" spans="2:11" s="26" customFormat="1" x14ac:dyDescent="0.2">
      <c r="B30" s="47" t="s">
        <v>171</v>
      </c>
      <c r="C30" s="46" t="s">
        <v>245</v>
      </c>
      <c r="D30" s="29" t="s">
        <v>180</v>
      </c>
      <c r="E30" s="30" t="s">
        <v>93</v>
      </c>
      <c r="F30" s="25" t="s">
        <v>172</v>
      </c>
      <c r="G30" s="31">
        <v>139</v>
      </c>
      <c r="H30" s="31">
        <v>136</v>
      </c>
      <c r="I30" s="31">
        <v>141</v>
      </c>
      <c r="J30" s="31">
        <v>192.95</v>
      </c>
      <c r="K30" s="32">
        <f t="shared" si="2"/>
        <v>608.95000000000005</v>
      </c>
    </row>
    <row r="31" spans="2:11" s="26" customFormat="1" x14ac:dyDescent="0.2">
      <c r="B31" s="47" t="s">
        <v>173</v>
      </c>
      <c r="C31" s="46" t="s">
        <v>245</v>
      </c>
      <c r="D31" s="29" t="s">
        <v>290</v>
      </c>
      <c r="E31" s="30" t="s">
        <v>19</v>
      </c>
      <c r="F31" s="25" t="s">
        <v>174</v>
      </c>
      <c r="G31" s="31">
        <v>69142.399999999994</v>
      </c>
      <c r="H31" s="31">
        <v>62632.09</v>
      </c>
      <c r="I31" s="31">
        <v>75300.490000000005</v>
      </c>
      <c r="J31" s="31">
        <v>55264.44</v>
      </c>
      <c r="K31" s="32">
        <f t="shared" si="2"/>
        <v>262339.42</v>
      </c>
    </row>
    <row r="32" spans="2:11" s="26" customFormat="1" x14ac:dyDescent="0.2">
      <c r="B32" s="47" t="s">
        <v>173</v>
      </c>
      <c r="C32" s="46" t="s">
        <v>245</v>
      </c>
      <c r="D32" s="29" t="s">
        <v>291</v>
      </c>
      <c r="E32" s="30" t="s">
        <v>19</v>
      </c>
      <c r="F32" s="25" t="s">
        <v>175</v>
      </c>
      <c r="G32" s="31">
        <v>29341.75</v>
      </c>
      <c r="H32" s="31">
        <v>31280.38</v>
      </c>
      <c r="I32" s="31">
        <v>37109.67</v>
      </c>
      <c r="J32" s="31">
        <v>29134.720000000001</v>
      </c>
      <c r="K32" s="32">
        <f t="shared" si="2"/>
        <v>126866.52</v>
      </c>
    </row>
    <row r="33" spans="2:11" s="26" customFormat="1" x14ac:dyDescent="0.2">
      <c r="B33" s="47" t="s">
        <v>176</v>
      </c>
      <c r="C33" s="46" t="s">
        <v>245</v>
      </c>
      <c r="D33" s="29" t="s">
        <v>292</v>
      </c>
      <c r="E33" s="30" t="s">
        <v>11</v>
      </c>
      <c r="F33" s="25" t="s">
        <v>270</v>
      </c>
      <c r="G33" s="31">
        <v>461.01</v>
      </c>
      <c r="H33" s="31">
        <v>574</v>
      </c>
      <c r="I33" s="31">
        <v>688</v>
      </c>
      <c r="J33" s="31">
        <v>345.91</v>
      </c>
      <c r="K33" s="32">
        <f t="shared" si="2"/>
        <v>2068.92</v>
      </c>
    </row>
    <row r="34" spans="2:11" s="26" customFormat="1" ht="16" thickBot="1" x14ac:dyDescent="0.25">
      <c r="B34" s="47" t="s">
        <v>176</v>
      </c>
      <c r="C34" s="46" t="s">
        <v>245</v>
      </c>
      <c r="D34" s="29" t="s">
        <v>293</v>
      </c>
      <c r="E34" s="30" t="s">
        <v>48</v>
      </c>
      <c r="F34" s="25" t="s">
        <v>177</v>
      </c>
      <c r="G34" s="31">
        <v>286.86</v>
      </c>
      <c r="H34" s="31">
        <v>833</v>
      </c>
      <c r="I34" s="31">
        <v>514</v>
      </c>
      <c r="J34" s="31">
        <v>1519</v>
      </c>
      <c r="K34" s="32">
        <f t="shared" si="2"/>
        <v>3152.86</v>
      </c>
    </row>
    <row r="35" spans="2:11" s="26" customFormat="1" ht="22" customHeight="1" thickBot="1" x14ac:dyDescent="0.25">
      <c r="B35" s="98" t="s">
        <v>39</v>
      </c>
      <c r="C35" s="99"/>
      <c r="D35" s="99"/>
      <c r="E35" s="99"/>
      <c r="F35" s="99"/>
      <c r="G35" s="27">
        <f>SUBTOTAL(9,G13:G34)</f>
        <v>257729.06999999998</v>
      </c>
      <c r="H35" s="27">
        <f>SUBTOTAL(9,H13:H34)</f>
        <v>200168.44</v>
      </c>
      <c r="I35" s="27">
        <f>SUBTOTAL(9,I13:I34)</f>
        <v>168183.66999999998</v>
      </c>
      <c r="J35" s="27">
        <f>SUBTOTAL(9,J13:J34)</f>
        <v>86813.34</v>
      </c>
      <c r="K35" s="23">
        <f>SUBTOTAL(9,K13:K34)</f>
        <v>712894.52</v>
      </c>
    </row>
    <row r="37" spans="2:11" x14ac:dyDescent="0.2">
      <c r="B37" s="24" t="s">
        <v>41</v>
      </c>
      <c r="D37" s="1"/>
      <c r="E37" s="4"/>
      <c r="F37" s="4"/>
      <c r="G37" s="4"/>
      <c r="H37" s="4"/>
      <c r="I37" s="4"/>
    </row>
    <row r="38" spans="2:11" x14ac:dyDescent="0.2">
      <c r="B38" s="79" t="s">
        <v>246</v>
      </c>
      <c r="C38" s="79"/>
      <c r="D38" s="79"/>
      <c r="E38" s="79"/>
      <c r="F38" s="79"/>
      <c r="G38" s="79"/>
      <c r="H38" s="79"/>
      <c r="I38" s="79"/>
    </row>
    <row r="39" spans="2:11" x14ac:dyDescent="0.2">
      <c r="B39" s="79" t="s">
        <v>42</v>
      </c>
      <c r="C39" s="79"/>
      <c r="D39" s="79"/>
      <c r="E39" s="79"/>
      <c r="F39" s="79"/>
      <c r="G39" s="79"/>
      <c r="H39" s="79"/>
      <c r="I39" s="79"/>
    </row>
  </sheetData>
  <autoFilter ref="B12:K34" xr:uid="{E475C593-0AB0-A543-8906-A7B5F2EE1B26}"/>
  <mergeCells count="13">
    <mergeCell ref="B38:I38"/>
    <mergeCell ref="B39:I39"/>
    <mergeCell ref="B7:K7"/>
    <mergeCell ref="B2:K2"/>
    <mergeCell ref="B3:K3"/>
    <mergeCell ref="B4:K4"/>
    <mergeCell ref="B5:K5"/>
    <mergeCell ref="B6:K6"/>
    <mergeCell ref="D8:K8"/>
    <mergeCell ref="B9:K9"/>
    <mergeCell ref="D10:K10"/>
    <mergeCell ref="B11:K11"/>
    <mergeCell ref="B35:F35"/>
  </mergeCells>
  <phoneticPr fontId="11" type="noConversion"/>
  <pageMargins left="0.7" right="0.7" top="0.75" bottom="0.75" header="0.3" footer="0.3"/>
  <pageSetup paperSize="9" orientation="portrait" horizontalDpi="0" verticalDpi="0"/>
  <ignoredErrors>
    <ignoredError sqref="D13:D34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292E-BB65-1A4F-AE0A-272839E292AE}">
  <sheetPr>
    <pageSetUpPr fitToPage="1"/>
  </sheetPr>
  <dimension ref="B1:K21"/>
  <sheetViews>
    <sheetView showGridLines="0" zoomScale="130" zoomScaleNormal="130" workbookViewId="0">
      <pane ySplit="12" topLeftCell="A13" activePane="bottomLeft" state="frozen"/>
      <selection pane="bottomLeft" activeCell="C12" sqref="C12"/>
    </sheetView>
  </sheetViews>
  <sheetFormatPr baseColWidth="10" defaultRowHeight="15" x14ac:dyDescent="0.2"/>
  <cols>
    <col min="1" max="1" width="1.83203125" style="1" customWidth="1"/>
    <col min="2" max="2" width="25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thickBot="1" x14ac:dyDescent="0.25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88"/>
      <c r="C2" s="89"/>
      <c r="D2" s="89"/>
      <c r="E2" s="89"/>
      <c r="F2" s="89"/>
      <c r="G2" s="89"/>
      <c r="H2" s="89"/>
      <c r="I2" s="89"/>
      <c r="J2" s="89"/>
      <c r="K2" s="90"/>
    </row>
    <row r="3" spans="2:11" ht="16" customHeight="1" x14ac:dyDescent="0.2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2"/>
    </row>
    <row r="4" spans="2:11" ht="16" customHeight="1" x14ac:dyDescent="0.2">
      <c r="B4" s="70" t="s">
        <v>1</v>
      </c>
      <c r="C4" s="71"/>
      <c r="D4" s="71"/>
      <c r="E4" s="71"/>
      <c r="F4" s="71"/>
      <c r="G4" s="71"/>
      <c r="H4" s="71"/>
      <c r="I4" s="71"/>
      <c r="J4" s="71"/>
      <c r="K4" s="72"/>
    </row>
    <row r="5" spans="2:11" ht="16" customHeight="1" x14ac:dyDescent="0.2">
      <c r="B5" s="70" t="s">
        <v>2</v>
      </c>
      <c r="C5" s="71"/>
      <c r="D5" s="71"/>
      <c r="E5" s="71"/>
      <c r="F5" s="71"/>
      <c r="G5" s="71"/>
      <c r="H5" s="71"/>
      <c r="I5" s="71"/>
      <c r="J5" s="71"/>
      <c r="K5" s="72"/>
    </row>
    <row r="6" spans="2:11" ht="16" customHeight="1" x14ac:dyDescent="0.2">
      <c r="B6" s="70" t="s">
        <v>3</v>
      </c>
      <c r="C6" s="71"/>
      <c r="D6" s="71"/>
      <c r="E6" s="71"/>
      <c r="F6" s="71"/>
      <c r="G6" s="71"/>
      <c r="H6" s="71"/>
      <c r="I6" s="71"/>
      <c r="J6" s="71"/>
      <c r="K6" s="72"/>
    </row>
    <row r="7" spans="2:11" ht="16" customHeight="1" x14ac:dyDescent="0.2">
      <c r="B7" s="73" t="s">
        <v>272</v>
      </c>
      <c r="C7" s="74"/>
      <c r="D7" s="74"/>
      <c r="E7" s="74"/>
      <c r="F7" s="74"/>
      <c r="G7" s="74"/>
      <c r="H7" s="74"/>
      <c r="I7" s="74"/>
      <c r="J7" s="74"/>
      <c r="K7" s="75"/>
    </row>
    <row r="8" spans="2:11" x14ac:dyDescent="0.2">
      <c r="B8" s="34"/>
      <c r="D8" s="91"/>
      <c r="E8" s="91"/>
      <c r="F8" s="91"/>
      <c r="G8" s="91"/>
      <c r="H8" s="91"/>
      <c r="I8" s="91"/>
      <c r="J8" s="91"/>
      <c r="K8" s="92"/>
    </row>
    <row r="9" spans="2:11" ht="16" x14ac:dyDescent="0.2">
      <c r="B9" s="62" t="s">
        <v>273</v>
      </c>
      <c r="C9" s="93"/>
      <c r="D9" s="93"/>
      <c r="E9" s="93"/>
      <c r="F9" s="93"/>
      <c r="G9" s="93"/>
      <c r="H9" s="93"/>
      <c r="I9" s="93"/>
      <c r="J9" s="93"/>
      <c r="K9" s="94"/>
    </row>
    <row r="10" spans="2:11" x14ac:dyDescent="0.2">
      <c r="B10" s="34"/>
      <c r="D10" s="91"/>
      <c r="E10" s="91"/>
      <c r="F10" s="91"/>
      <c r="G10" s="91"/>
      <c r="H10" s="91"/>
      <c r="I10" s="91"/>
      <c r="J10" s="91"/>
      <c r="K10" s="92"/>
    </row>
    <row r="11" spans="2:11" ht="27" customHeight="1" thickBot="1" x14ac:dyDescent="0.25">
      <c r="B11" s="95" t="s">
        <v>190</v>
      </c>
      <c r="C11" s="96"/>
      <c r="D11" s="96"/>
      <c r="E11" s="96"/>
      <c r="F11" s="96"/>
      <c r="G11" s="96"/>
      <c r="H11" s="96"/>
      <c r="I11" s="96"/>
      <c r="J11" s="96"/>
      <c r="K11" s="97"/>
    </row>
    <row r="12" spans="2:11" s="2" customFormat="1" ht="33" customHeight="1" x14ac:dyDescent="0.2">
      <c r="B12" s="35" t="s">
        <v>63</v>
      </c>
      <c r="C12" s="45" t="s">
        <v>64</v>
      </c>
      <c r="D12" s="36" t="s">
        <v>12</v>
      </c>
      <c r="E12" s="37" t="s">
        <v>4</v>
      </c>
      <c r="F12" s="38" t="s">
        <v>5</v>
      </c>
      <c r="G12" s="28" t="s">
        <v>6</v>
      </c>
      <c r="H12" s="28" t="s">
        <v>7</v>
      </c>
      <c r="I12" s="28" t="s">
        <v>8</v>
      </c>
      <c r="J12" s="28" t="s">
        <v>9</v>
      </c>
      <c r="K12" s="39" t="s">
        <v>59</v>
      </c>
    </row>
    <row r="13" spans="2:11" x14ac:dyDescent="0.2">
      <c r="B13" s="47" t="s">
        <v>181</v>
      </c>
      <c r="C13" s="46" t="s">
        <v>191</v>
      </c>
      <c r="D13" s="29">
        <v>5113</v>
      </c>
      <c r="E13" s="30" t="s">
        <v>11</v>
      </c>
      <c r="F13" s="25" t="s">
        <v>182</v>
      </c>
      <c r="G13" s="31">
        <v>99957</v>
      </c>
      <c r="H13" s="31"/>
      <c r="I13" s="31">
        <v>0</v>
      </c>
      <c r="J13" s="31">
        <v>0</v>
      </c>
      <c r="K13" s="32">
        <f>+SUM(G13:J13)</f>
        <v>99957</v>
      </c>
    </row>
    <row r="14" spans="2:11" x14ac:dyDescent="0.2">
      <c r="B14" s="47" t="s">
        <v>181</v>
      </c>
      <c r="C14" s="46" t="s">
        <v>191</v>
      </c>
      <c r="D14" s="29" t="s">
        <v>271</v>
      </c>
      <c r="E14" s="30" t="s">
        <v>21</v>
      </c>
      <c r="F14" s="25" t="s">
        <v>89</v>
      </c>
      <c r="G14" s="31">
        <v>420</v>
      </c>
      <c r="H14" s="31">
        <v>388</v>
      </c>
      <c r="I14" s="31">
        <v>0</v>
      </c>
      <c r="J14" s="31">
        <v>0</v>
      </c>
      <c r="K14" s="32">
        <f t="shared" ref="K14" si="0">+SUM(G14:J14)</f>
        <v>808</v>
      </c>
    </row>
    <row r="15" spans="2:11" x14ac:dyDescent="0.2">
      <c r="B15" s="47" t="s">
        <v>183</v>
      </c>
      <c r="C15" s="46" t="s">
        <v>245</v>
      </c>
      <c r="D15" s="29">
        <v>76100</v>
      </c>
      <c r="E15" s="30" t="s">
        <v>38</v>
      </c>
      <c r="F15" s="25" t="s">
        <v>184</v>
      </c>
      <c r="G15" s="31">
        <v>1322.6</v>
      </c>
      <c r="H15" s="31">
        <v>558.25</v>
      </c>
      <c r="I15" s="31">
        <v>813.35</v>
      </c>
      <c r="J15" s="31">
        <v>0</v>
      </c>
      <c r="K15" s="32">
        <f t="shared" ref="K15:K16" si="1">+SUM(G15:J15)</f>
        <v>2694.2</v>
      </c>
    </row>
    <row r="16" spans="2:11" ht="16" thickBot="1" x14ac:dyDescent="0.25">
      <c r="B16" s="47" t="s">
        <v>185</v>
      </c>
      <c r="C16" s="46" t="s">
        <v>191</v>
      </c>
      <c r="D16" s="29">
        <v>5113</v>
      </c>
      <c r="E16" s="30" t="s">
        <v>11</v>
      </c>
      <c r="F16" s="25" t="s">
        <v>182</v>
      </c>
      <c r="G16" s="31">
        <v>36996</v>
      </c>
      <c r="H16" s="31">
        <v>0</v>
      </c>
      <c r="I16" s="31">
        <v>0</v>
      </c>
      <c r="J16" s="31">
        <v>0</v>
      </c>
      <c r="K16" s="32">
        <f t="shared" si="1"/>
        <v>36996</v>
      </c>
    </row>
    <row r="17" spans="2:11" s="26" customFormat="1" ht="22" customHeight="1" thickBot="1" x14ac:dyDescent="0.25">
      <c r="B17" s="98" t="s">
        <v>39</v>
      </c>
      <c r="C17" s="99"/>
      <c r="D17" s="99"/>
      <c r="E17" s="99"/>
      <c r="F17" s="99"/>
      <c r="G17" s="27">
        <f>SUBTOTAL(9,G13:G16)</f>
        <v>138695.6</v>
      </c>
      <c r="H17" s="27">
        <f>SUBTOTAL(9,H13:H16)</f>
        <v>946.25</v>
      </c>
      <c r="I17" s="27">
        <f>SUBTOTAL(9,I13:I16)</f>
        <v>813.35</v>
      </c>
      <c r="J17" s="27">
        <f>SUBTOTAL(9,J13:J16)</f>
        <v>0</v>
      </c>
      <c r="K17" s="23">
        <f>SUBTOTAL(9,K13:K16)</f>
        <v>140455.20000000001</v>
      </c>
    </row>
    <row r="19" spans="2:11" x14ac:dyDescent="0.2">
      <c r="B19" s="24" t="s">
        <v>41</v>
      </c>
      <c r="D19" s="1"/>
      <c r="E19" s="4"/>
      <c r="F19" s="4"/>
      <c r="G19" s="4"/>
      <c r="H19" s="4"/>
      <c r="I19" s="4"/>
    </row>
    <row r="20" spans="2:11" x14ac:dyDescent="0.2">
      <c r="B20" s="79" t="s">
        <v>246</v>
      </c>
      <c r="C20" s="79"/>
      <c r="D20" s="79"/>
      <c r="E20" s="79"/>
      <c r="F20" s="79"/>
      <c r="G20" s="79"/>
      <c r="H20" s="79"/>
      <c r="I20" s="79"/>
    </row>
    <row r="21" spans="2:11" x14ac:dyDescent="0.2">
      <c r="B21" s="79" t="s">
        <v>42</v>
      </c>
      <c r="C21" s="79"/>
      <c r="D21" s="79"/>
      <c r="E21" s="79"/>
      <c r="F21" s="79"/>
      <c r="G21" s="79"/>
      <c r="H21" s="79"/>
      <c r="I21" s="79"/>
    </row>
  </sheetData>
  <autoFilter ref="B12:K16" xr:uid="{E475C593-0AB0-A543-8906-A7B5F2EE1B26}"/>
  <mergeCells count="13">
    <mergeCell ref="B20:I20"/>
    <mergeCell ref="B21:I21"/>
    <mergeCell ref="D8:K8"/>
    <mergeCell ref="B9:K9"/>
    <mergeCell ref="D10:K10"/>
    <mergeCell ref="B11:K11"/>
    <mergeCell ref="B17:F17"/>
    <mergeCell ref="B7:K7"/>
    <mergeCell ref="B2:K2"/>
    <mergeCell ref="B3:K3"/>
    <mergeCell ref="B4:K4"/>
    <mergeCell ref="B5:K5"/>
    <mergeCell ref="B6:K6"/>
  </mergeCells>
  <pageMargins left="0.7" right="0.7" top="0.75" bottom="0.75" header="0.3" footer="0.3"/>
  <pageSetup paperSize="9" scale="41" orientation="portrait" horizontalDpi="0" verticalDpi="0"/>
  <ignoredErrors>
    <ignoredError sqref="D1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CALIZAS</vt:lpstr>
      <vt:lpstr>ARCILLAS</vt:lpstr>
      <vt:lpstr>ROCAS ORNAMENTALES</vt:lpstr>
      <vt:lpstr>NO METALICOS USO INDUSTRIAL</vt:lpstr>
      <vt:lpstr>MINERALES METÁLICOS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2023-03-22T21:28:48Z</cp:lastPrinted>
  <dcterms:created xsi:type="dcterms:W3CDTF">2023-03-15T14:49:00Z</dcterms:created>
  <dcterms:modified xsi:type="dcterms:W3CDTF">2023-05-19T15:34:27Z</dcterms:modified>
</cp:coreProperties>
</file>